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570" tabRatio="728" activeTab="2"/>
  </bookViews>
  <sheets>
    <sheet name="додаток 2" sheetId="5" r:id="rId1"/>
    <sheet name="додаток 5" sheetId="4" r:id="rId2"/>
    <sheet name="Додаток 6" sheetId="10" r:id="rId3"/>
  </sheets>
  <definedNames>
    <definedName name="_xlnm.Print_Titles" localSheetId="0">'додаток 2'!$5:$8</definedName>
    <definedName name="_xlnm.Print_Titles" localSheetId="1">'додаток 5'!$5:$9</definedName>
    <definedName name="_xlnm.Print_Titles" localSheetId="2">'Додаток 6'!$5:$9</definedName>
  </definedNames>
  <calcPr calcId="145621"/>
</workbook>
</file>

<file path=xl/calcChain.xml><?xml version="1.0" encoding="utf-8"?>
<calcChain xmlns="http://schemas.openxmlformats.org/spreadsheetml/2006/main">
  <c r="G43" i="4" l="1"/>
  <c r="G42" i="4"/>
  <c r="E16" i="4"/>
  <c r="G24" i="4"/>
  <c r="E28" i="5" l="1"/>
  <c r="G47" i="4"/>
  <c r="F46" i="4"/>
  <c r="E45" i="4"/>
  <c r="F12" i="5"/>
  <c r="D12" i="5"/>
  <c r="E12" i="5"/>
  <c r="D18" i="4" l="1"/>
  <c r="D43" i="10" l="1"/>
  <c r="D34" i="10"/>
  <c r="D30" i="10"/>
  <c r="D26" i="10"/>
  <c r="D13" i="10"/>
  <c r="C33" i="5"/>
  <c r="D23" i="5"/>
  <c r="D31" i="5" s="1"/>
  <c r="C24" i="5"/>
  <c r="C23" i="5"/>
  <c r="G20" i="10" l="1"/>
  <c r="E20" i="10"/>
  <c r="F19" i="10"/>
  <c r="G18" i="10"/>
  <c r="E18" i="10"/>
  <c r="F15" i="10"/>
  <c r="G15" i="10"/>
  <c r="E14" i="10"/>
  <c r="F20" i="10"/>
  <c r="G19" i="10"/>
  <c r="E19" i="10"/>
  <c r="F18" i="10"/>
  <c r="G14" i="10"/>
  <c r="E15" i="10"/>
  <c r="F14" i="10"/>
  <c r="E16" i="10"/>
  <c r="G16" i="10"/>
  <c r="E21" i="10"/>
  <c r="F16" i="10"/>
  <c r="D11" i="4"/>
  <c r="D25" i="4"/>
  <c r="D29" i="4"/>
  <c r="D33" i="4"/>
  <c r="F44" i="4"/>
  <c r="E44" i="4"/>
  <c r="D46" i="4"/>
  <c r="D47" i="4"/>
  <c r="G36" i="10" l="1"/>
  <c r="E33" i="10"/>
  <c r="G25" i="10"/>
  <c r="E23" i="10"/>
  <c r="E29" i="10"/>
  <c r="G37" i="10"/>
  <c r="G32" i="10"/>
  <c r="G22" i="10"/>
  <c r="G28" i="10"/>
  <c r="F37" i="10"/>
  <c r="F35" i="10"/>
  <c r="G31" i="10"/>
  <c r="F24" i="10"/>
  <c r="G21" i="10"/>
  <c r="G27" i="10"/>
  <c r="G35" i="10"/>
  <c r="G24" i="10"/>
  <c r="F36" i="10"/>
  <c r="F33" i="10"/>
  <c r="F31" i="10"/>
  <c r="F25" i="10"/>
  <c r="F23" i="10"/>
  <c r="F21" i="10"/>
  <c r="F13" i="10"/>
  <c r="F29" i="10"/>
  <c r="F27" i="10"/>
  <c r="G33" i="10"/>
  <c r="F32" i="10"/>
  <c r="E31" i="10"/>
  <c r="E25" i="10"/>
  <c r="G23" i="10"/>
  <c r="F22" i="10"/>
  <c r="G29" i="10"/>
  <c r="F28" i="10"/>
  <c r="E27" i="10"/>
  <c r="E37" i="10"/>
  <c r="E35" i="10"/>
  <c r="E32" i="10"/>
  <c r="E24" i="10"/>
  <c r="E22" i="10"/>
  <c r="E13" i="10"/>
  <c r="E28" i="10"/>
  <c r="E36" i="10"/>
  <c r="C22" i="5"/>
  <c r="C21" i="5" s="1"/>
  <c r="D13" i="5"/>
  <c r="D22" i="5"/>
  <c r="D30" i="5" s="1"/>
  <c r="E30" i="10" l="1"/>
  <c r="G30" i="10"/>
  <c r="F34" i="10"/>
  <c r="E26" i="10"/>
  <c r="G26" i="10"/>
  <c r="G34" i="10"/>
  <c r="F17" i="10"/>
  <c r="F26" i="10"/>
  <c r="E34" i="10"/>
  <c r="F30" i="10"/>
  <c r="E17" i="10" l="1"/>
  <c r="E12" i="10" s="1"/>
  <c r="E10" i="10" s="1"/>
  <c r="G17" i="10"/>
  <c r="G13" i="10"/>
  <c r="E40" i="10" l="1"/>
  <c r="F17" i="5"/>
  <c r="F37" i="5" s="1"/>
  <c r="E17" i="5"/>
  <c r="E37" i="5" s="1"/>
  <c r="D17" i="5"/>
  <c r="C17" i="5"/>
  <c r="C13" i="5"/>
  <c r="C9" i="5"/>
  <c r="D36" i="5"/>
  <c r="E13" i="5"/>
  <c r="E36" i="5" s="1"/>
  <c r="D24" i="5"/>
  <c r="D32" i="5" s="1"/>
  <c r="F13" i="5"/>
  <c r="F36" i="5" s="1"/>
  <c r="E35" i="5"/>
  <c r="F23" i="5"/>
  <c r="F31" i="5" s="1"/>
  <c r="E23" i="5"/>
  <c r="E31" i="5" s="1"/>
  <c r="F22" i="5"/>
  <c r="F30" i="5" s="1"/>
  <c r="E22" i="5"/>
  <c r="E30" i="5" s="1"/>
  <c r="D21" i="5" l="1"/>
  <c r="D38" i="5" s="1"/>
  <c r="C31" i="5"/>
  <c r="D27" i="5"/>
  <c r="D35" i="5"/>
  <c r="F26" i="5"/>
  <c r="E27" i="5"/>
  <c r="E24" i="5"/>
  <c r="D26" i="5"/>
  <c r="F27" i="5"/>
  <c r="E26" i="5"/>
  <c r="E32" i="5" l="1"/>
  <c r="E29" i="5" s="1"/>
  <c r="C30" i="5"/>
  <c r="C27" i="5"/>
  <c r="C26" i="5"/>
  <c r="E21" i="5"/>
  <c r="E25" i="5"/>
  <c r="E38" i="5"/>
  <c r="D45" i="4"/>
  <c r="D44" i="4" s="1"/>
  <c r="G44" i="4"/>
  <c r="G16" i="4" l="1"/>
  <c r="F16" i="4"/>
  <c r="G14" i="4"/>
  <c r="F36" i="4"/>
  <c r="F35" i="4"/>
  <c r="F34" i="4"/>
  <c r="F32" i="4"/>
  <c r="F31" i="4"/>
  <c r="F30" i="4"/>
  <c r="F28" i="4"/>
  <c r="F27" i="4"/>
  <c r="F26" i="4"/>
  <c r="F24" i="4"/>
  <c r="F23" i="4"/>
  <c r="F22" i="4"/>
  <c r="F21" i="4"/>
  <c r="F20" i="4"/>
  <c r="F19" i="4"/>
  <c r="F17" i="4"/>
  <c r="F13" i="4"/>
  <c r="F12" i="4"/>
  <c r="F14" i="4"/>
  <c r="G36" i="4"/>
  <c r="G35" i="4"/>
  <c r="G34" i="4"/>
  <c r="G32" i="4"/>
  <c r="G31" i="4"/>
  <c r="G30" i="4"/>
  <c r="G28" i="4"/>
  <c r="G27" i="4"/>
  <c r="G26" i="4"/>
  <c r="G23" i="4"/>
  <c r="G22" i="4"/>
  <c r="G21" i="4"/>
  <c r="G20" i="4"/>
  <c r="G19" i="4"/>
  <c r="G17" i="4"/>
  <c r="G13" i="4"/>
  <c r="G12" i="4"/>
  <c r="E12" i="4"/>
  <c r="E32" i="4"/>
  <c r="E27" i="4"/>
  <c r="E22" i="4"/>
  <c r="E13" i="4"/>
  <c r="E34" i="4"/>
  <c r="E28" i="4"/>
  <c r="E23" i="4"/>
  <c r="E17" i="4"/>
  <c r="E14" i="4"/>
  <c r="E35" i="4"/>
  <c r="E30" i="4"/>
  <c r="E24" i="4"/>
  <c r="E19" i="4"/>
  <c r="E21" i="4"/>
  <c r="E36" i="4"/>
  <c r="E31" i="4"/>
  <c r="E26" i="4"/>
  <c r="E20" i="4"/>
  <c r="E61" i="4"/>
  <c r="G37" i="4"/>
  <c r="G38" i="4"/>
  <c r="F61" i="4"/>
  <c r="F37" i="4"/>
  <c r="E37" i="4"/>
  <c r="E38" i="4"/>
  <c r="F38" i="4"/>
  <c r="G61" i="4"/>
  <c r="F33" i="4" l="1"/>
  <c r="E33" i="4"/>
  <c r="G33" i="4"/>
  <c r="D61" i="4"/>
  <c r="G11" i="4"/>
  <c r="F11" i="4"/>
  <c r="F18" i="4"/>
  <c r="G29" i="4"/>
  <c r="G25" i="4"/>
  <c r="F29" i="4"/>
  <c r="F25" i="4"/>
  <c r="E11" i="4" l="1"/>
  <c r="G18" i="4"/>
  <c r="E18" i="4"/>
  <c r="E15" i="4" s="1"/>
  <c r="E29" i="4"/>
  <c r="E25" i="4"/>
  <c r="D37" i="5" l="1"/>
  <c r="D28" i="5" l="1"/>
  <c r="D25" i="5" l="1"/>
  <c r="D29" i="5"/>
  <c r="D17" i="10" l="1"/>
  <c r="D12" i="10" s="1"/>
  <c r="D40" i="10" s="1"/>
  <c r="F12" i="10"/>
  <c r="F40" i="10" s="1"/>
  <c r="G12" i="10"/>
  <c r="G40" i="10" s="1"/>
  <c r="D10" i="10" l="1"/>
  <c r="G10" i="10"/>
  <c r="F10" i="10"/>
  <c r="D15" i="4"/>
  <c r="D10" i="4" s="1"/>
  <c r="D39" i="4" s="1"/>
  <c r="G15" i="4"/>
  <c r="G10" i="4" s="1"/>
  <c r="G39" i="4" s="1"/>
  <c r="F15" i="4"/>
  <c r="F10" i="4" s="1"/>
  <c r="F39" i="4" s="1"/>
  <c r="E10" i="4" l="1"/>
  <c r="E39" i="4" s="1"/>
  <c r="E43" i="4" s="1"/>
  <c r="E42" i="4" s="1"/>
  <c r="F43" i="4"/>
  <c r="F42" i="4" s="1"/>
  <c r="D42" i="4" l="1"/>
  <c r="F24" i="5" l="1"/>
  <c r="F32" i="5" l="1"/>
  <c r="F28" i="5"/>
  <c r="F21" i="5"/>
  <c r="F38" i="5" s="1"/>
  <c r="F35" i="5"/>
  <c r="F25" i="5" l="1"/>
  <c r="C25" i="5" s="1"/>
  <c r="C28" i="5"/>
  <c r="F29" i="5"/>
  <c r="C29" i="5" s="1"/>
  <c r="C32" i="5"/>
</calcChain>
</file>

<file path=xl/sharedStrings.xml><?xml version="1.0" encoding="utf-8"?>
<sst xmlns="http://schemas.openxmlformats.org/spreadsheetml/2006/main" count="291" uniqueCount="130">
  <si>
    <t>(без податку на додану вартість)</t>
  </si>
  <si>
    <t xml:space="preserve">Розрахунок </t>
  </si>
  <si>
    <t>№п/п</t>
  </si>
  <si>
    <t>Показники</t>
  </si>
  <si>
    <t>Виробнича собівартість, зокрема:</t>
  </si>
  <si>
    <t>1.1.</t>
  </si>
  <si>
    <t>1.1.1.</t>
  </si>
  <si>
    <t>1.1.2.</t>
  </si>
  <si>
    <t>1.2.</t>
  </si>
  <si>
    <t>прямі витрати на оплату праці</t>
  </si>
  <si>
    <t>1.3.</t>
  </si>
  <si>
    <t>інші прямі витрати, зокрема:</t>
  </si>
  <si>
    <t>1.3.1.</t>
  </si>
  <si>
    <t>відрахування на соціальні заходи</t>
  </si>
  <si>
    <t>1.3.2.</t>
  </si>
  <si>
    <t>амортизаційні відрахування</t>
  </si>
  <si>
    <t>1.3.3.</t>
  </si>
  <si>
    <t>1.4.</t>
  </si>
  <si>
    <t>1.4.1.</t>
  </si>
  <si>
    <t>вирати на оплату праці</t>
  </si>
  <si>
    <t>1.4.2.</t>
  </si>
  <si>
    <t>1.4.3.</t>
  </si>
  <si>
    <t>інші витрати</t>
  </si>
  <si>
    <t>2.1.</t>
  </si>
  <si>
    <t>витрати на оплату праці</t>
  </si>
  <si>
    <t>2.2.</t>
  </si>
  <si>
    <t>2.3.</t>
  </si>
  <si>
    <t>3.1.</t>
  </si>
  <si>
    <t>3.2.</t>
  </si>
  <si>
    <t>3.3.</t>
  </si>
  <si>
    <t>Фінансові витрати</t>
  </si>
  <si>
    <t>Витрати на відшкодування втрат</t>
  </si>
  <si>
    <t>8.1.</t>
  </si>
  <si>
    <t>8.2.</t>
  </si>
  <si>
    <t>8.3.</t>
  </si>
  <si>
    <t>8.4.</t>
  </si>
  <si>
    <t>грн./Гкал</t>
  </si>
  <si>
    <t>Гкал</t>
  </si>
  <si>
    <t>тис. грн.</t>
  </si>
  <si>
    <t>тарифів на постачання теплової енергії</t>
  </si>
  <si>
    <t>інші прямі витрати</t>
  </si>
  <si>
    <t>інші витрати*</t>
  </si>
  <si>
    <t>Повна собівартість*</t>
  </si>
  <si>
    <t>Розрахунковий прибуток, усього, зокрема:</t>
  </si>
  <si>
    <t>Обсяг реалізованої теплової енергії власним споживачам, зокрема на потреби:</t>
  </si>
  <si>
    <t>11.1.</t>
  </si>
  <si>
    <t>населення</t>
  </si>
  <si>
    <t>11.2.</t>
  </si>
  <si>
    <t>11.3.</t>
  </si>
  <si>
    <t>бюджетних установ та організацій</t>
  </si>
  <si>
    <t>інших споживачів</t>
  </si>
  <si>
    <t>тарифів на теплову енергію</t>
  </si>
  <si>
    <t>Найменування показника</t>
  </si>
  <si>
    <t>Одиниці виміру</t>
  </si>
  <si>
    <t>№ з/п</t>
  </si>
  <si>
    <t>Тариф на виробництво теплової енергії, зокрема:</t>
  </si>
  <si>
    <t>витрати на відшкодування втрат</t>
  </si>
  <si>
    <t>плановий прибуток</t>
  </si>
  <si>
    <t>Тариф на постачання теплової енергії, зокрема:</t>
  </si>
  <si>
    <t>4.1.</t>
  </si>
  <si>
    <t>4.2.</t>
  </si>
  <si>
    <t>4.3.</t>
  </si>
  <si>
    <t>Річні планові доходи від виробництва, транспортування, постачання теплової енергії, усього, зокрема:</t>
  </si>
  <si>
    <t>5.1.</t>
  </si>
  <si>
    <t>5.2.</t>
  </si>
  <si>
    <t>5.3.</t>
  </si>
  <si>
    <t>плановий прибуток від виробництва, транспортування, постачання теплової енергії</t>
  </si>
  <si>
    <t>6.1.</t>
  </si>
  <si>
    <t>6.2.</t>
  </si>
  <si>
    <t>6.3.</t>
  </si>
  <si>
    <t>на виробництво теплової енергії</t>
  </si>
  <si>
    <t>на транспортування теплової енергії</t>
  </si>
  <si>
    <t>на постачання теплової енергії</t>
  </si>
  <si>
    <t>на теплову енергію</t>
  </si>
  <si>
    <t>Постачання теплової енергії для потреб населення</t>
  </si>
  <si>
    <t>Постачання теплової енергії для потреб бюджетних установ</t>
  </si>
  <si>
    <t>Вартість постачання теплової енергії за відповідними тарифами</t>
  </si>
  <si>
    <t>коефіцієнт розподілу витрат по відношенню постачання Гкал</t>
  </si>
  <si>
    <t>питна вода та водовідведення</t>
  </si>
  <si>
    <t>витрати на канцелярські товари та папір</t>
  </si>
  <si>
    <t>витрати на зв"язок</t>
  </si>
  <si>
    <t>витрати на ремонт та обслуговування оргтехніки</t>
  </si>
  <si>
    <t>послуги метеослужби</t>
  </si>
  <si>
    <t>господарські витрати (миючі засоби тощо)</t>
  </si>
  <si>
    <t>Річні планові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</si>
  <si>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повна планована собівартість виробництва теплової енергії</t>
  </si>
  <si>
    <t>повна планована собівартість транспортування теплової енергії</t>
  </si>
  <si>
    <t>повна планована собівартість постачання теплової енергії</t>
  </si>
  <si>
    <t>повна планована собівартість теплової енергії</t>
  </si>
  <si>
    <t>повна планована собівартість виробництва, транспортування, постачання теплової енергії</t>
  </si>
  <si>
    <t>спецодяг, спецвзуття</t>
  </si>
  <si>
    <t>Тариф на транспортування теплової енергії, зокрема*:</t>
  </si>
  <si>
    <t>Тариф на теплову енергію, зокрема:</t>
  </si>
  <si>
    <t>для потреб населення</t>
  </si>
  <si>
    <t>Сумарні та середньзважені показники</t>
  </si>
  <si>
    <t>За видами споживачів:</t>
  </si>
  <si>
    <t>для бюджетних організацій</t>
  </si>
  <si>
    <t>для інших споживачів (крім населення)</t>
  </si>
  <si>
    <t>Тарифи, грн/Гкал</t>
  </si>
  <si>
    <t>Тариф на постачання теплової енергії</t>
  </si>
  <si>
    <t>прямі матеріальні витрати</t>
  </si>
  <si>
    <t>загальновиробничі витрати</t>
  </si>
  <si>
    <t>Адміністративні витрати</t>
  </si>
  <si>
    <t>Витрати на збут</t>
  </si>
  <si>
    <t>Річні рентабельності тарифів, %:</t>
  </si>
  <si>
    <r>
      <t>Сумарні та середньозважені показники,        т</t>
    </r>
    <r>
      <rPr>
        <b/>
        <sz val="10"/>
        <rFont val="Times New Roman"/>
        <family val="1"/>
        <charset val="204"/>
      </rPr>
      <t>ис. грн. на рік</t>
    </r>
  </si>
  <si>
    <t xml:space="preserve">Плановий корисний відпуск з мереж ліцензіата теплової енергії власним споживачам та теплової енергії інших власників, Гкал </t>
  </si>
  <si>
    <t>СТРУКТУРА</t>
  </si>
  <si>
    <t>ДЕРЖАВНОГО ПІДПРИЄМСТВА "КАЛУСЬКА ТЕПЛОЕЛЕКТРОЦЕНТРАЛЬ-НОВА"</t>
  </si>
  <si>
    <t>Інші операційні витрати</t>
  </si>
  <si>
    <t>Тарифи на постачання теплової енергії</t>
  </si>
  <si>
    <r>
      <t xml:space="preserve">Сумарні витрати,             </t>
    </r>
    <r>
      <rPr>
        <b/>
        <sz val="10"/>
        <rFont val="Times New Roman"/>
        <family val="1"/>
        <charset val="204"/>
      </rPr>
      <t>тис. грн.</t>
    </r>
  </si>
  <si>
    <t>Розрахунковий прибуток</t>
  </si>
  <si>
    <t>І</t>
  </si>
  <si>
    <t>ІІ</t>
  </si>
  <si>
    <t>Структура тарифів на постачання теплової енергії власним споживачам</t>
  </si>
  <si>
    <t>витрати на канцелярські товари, папір тощо</t>
  </si>
  <si>
    <t>Обсяг реалізованої теплової енергії власним споживачам</t>
  </si>
  <si>
    <t>x</t>
  </si>
  <si>
    <t>Полстачання теплової енергії для потреб інших споживачів (крім населення)</t>
  </si>
  <si>
    <t>Повна собівартість</t>
  </si>
  <si>
    <t>(керівник)</t>
  </si>
  <si>
    <t>(підпис)</t>
  </si>
  <si>
    <t>(ініціали, прізвище)</t>
  </si>
  <si>
    <t>__________________________________________</t>
  </si>
  <si>
    <t>Додаток 2</t>
  </si>
  <si>
    <t>Додаток 5</t>
  </si>
  <si>
    <t>Додаток 6</t>
  </si>
  <si>
    <t>внески на регулювання</t>
  </si>
  <si>
    <t>В. 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</si>
</sst>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4" fontId="6" fillId="0" borderId="0" xfId="1" applyNumberFormat="1" applyFont="1" applyFill="1" applyBorder="1" applyAlignment="1" applyProtection="1">
      <alignment vertical="center" wrapText="1"/>
    </xf>
    <xf numFmtId="4" fontId="6" fillId="0" borderId="0" xfId="1" applyNumberFormat="1" applyFont="1" applyFill="1" applyBorder="1" applyAlignment="1">
      <alignment vertical="center"/>
    </xf>
    <xf numFmtId="4" fontId="5" fillId="0" borderId="0" xfId="1" applyNumberFormat="1" applyFont="1" applyBorder="1"/>
    <xf numFmtId="4" fontId="5" fillId="0" borderId="0" xfId="1" applyNumberFormat="1" applyFont="1"/>
    <xf numFmtId="4" fontId="6" fillId="0" borderId="0" xfId="1" applyNumberFormat="1" applyFont="1" applyFill="1" applyBorder="1" applyAlignment="1" applyProtection="1">
      <alignment horizontal="left" vertical="center" wrapText="1"/>
    </xf>
    <xf numFmtId="4" fontId="5" fillId="0" borderId="0" xfId="1" applyNumberFormat="1" applyFont="1" applyFill="1" applyBorder="1" applyAlignment="1">
      <alignment vertical="center" wrapText="1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 wrapText="1"/>
    </xf>
    <xf numFmtId="4" fontId="7" fillId="0" borderId="0" xfId="1" applyNumberFormat="1" applyFont="1" applyFill="1" applyBorder="1" applyAlignment="1">
      <alignment vertical="center" wrapText="1"/>
    </xf>
    <xf numFmtId="4" fontId="7" fillId="0" borderId="0" xfId="1" applyNumberFormat="1" applyFont="1" applyFill="1" applyBorder="1" applyAlignment="1">
      <alignment horizontal="left" vertical="center" wrapText="1"/>
    </xf>
    <xf numFmtId="4" fontId="8" fillId="0" borderId="0" xfId="1" applyNumberFormat="1" applyFont="1" applyFill="1" applyBorder="1" applyAlignment="1">
      <alignment horizontal="right" vertical="center" wrapText="1"/>
    </xf>
    <xf numFmtId="4" fontId="8" fillId="0" borderId="0" xfId="1" applyNumberFormat="1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4" fontId="5" fillId="2" borderId="0" xfId="1" applyNumberFormat="1" applyFont="1" applyFill="1" applyBorder="1"/>
    <xf numFmtId="3" fontId="5" fillId="0" borderId="0" xfId="1" applyNumberFormat="1" applyFont="1"/>
    <xf numFmtId="3" fontId="5" fillId="0" borderId="7" xfId="1" applyNumberFormat="1" applyFont="1" applyFill="1" applyBorder="1" applyAlignment="1" applyProtection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/>
    </xf>
    <xf numFmtId="0" fontId="5" fillId="0" borderId="7" xfId="1" applyNumberFormat="1" applyFont="1" applyFill="1" applyBorder="1" applyAlignment="1">
      <alignment vertical="center" wrapText="1"/>
    </xf>
    <xf numFmtId="0" fontId="5" fillId="0" borderId="0" xfId="1" applyNumberFormat="1" applyFont="1"/>
    <xf numFmtId="0" fontId="6" fillId="0" borderId="7" xfId="1" applyNumberFormat="1" applyFont="1" applyFill="1" applyBorder="1" applyAlignment="1">
      <alignment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>
      <alignment vertical="center" wrapText="1"/>
    </xf>
    <xf numFmtId="0" fontId="5" fillId="0" borderId="13" xfId="1" applyNumberFormat="1" applyFont="1" applyFill="1" applyBorder="1" applyAlignment="1">
      <alignment vertical="center" wrapText="1"/>
    </xf>
    <xf numFmtId="0" fontId="5" fillId="0" borderId="15" xfId="1" applyNumberFormat="1" applyFont="1" applyFill="1" applyBorder="1" applyAlignment="1">
      <alignment vertical="center" wrapText="1"/>
    </xf>
    <xf numFmtId="0" fontId="6" fillId="0" borderId="13" xfId="1" applyNumberFormat="1" applyFont="1" applyFill="1" applyBorder="1" applyAlignment="1">
      <alignment horizontal="center" vertical="center" wrapText="1"/>
    </xf>
    <xf numFmtId="0" fontId="5" fillId="0" borderId="13" xfId="1" applyNumberFormat="1" applyFont="1" applyFill="1" applyBorder="1" applyAlignment="1">
      <alignment horizontal="center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3" fontId="5" fillId="0" borderId="16" xfId="1" applyNumberFormat="1" applyFont="1" applyFill="1" applyBorder="1" applyAlignment="1" applyProtection="1">
      <alignment horizontal="center" vertical="center" wrapText="1"/>
    </xf>
    <xf numFmtId="3" fontId="5" fillId="0" borderId="16" xfId="1" applyNumberFormat="1" applyFont="1" applyFill="1" applyBorder="1" applyAlignment="1">
      <alignment horizontal="center" vertical="center"/>
    </xf>
    <xf numFmtId="3" fontId="5" fillId="0" borderId="17" xfId="1" applyNumberFormat="1" applyFont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16" fontId="6" fillId="0" borderId="13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vertical="center" wrapText="1"/>
    </xf>
    <xf numFmtId="0" fontId="4" fillId="0" borderId="13" xfId="1" applyNumberFormat="1" applyFont="1" applyFill="1" applyBorder="1" applyAlignment="1">
      <alignment horizontal="center" vertical="center" wrapText="1"/>
    </xf>
    <xf numFmtId="0" fontId="4" fillId="0" borderId="13" xfId="1" applyNumberFormat="1" applyFont="1" applyFill="1" applyBorder="1" applyAlignment="1">
      <alignment vertical="center" wrapText="1"/>
    </xf>
    <xf numFmtId="0" fontId="4" fillId="0" borderId="13" xfId="1" applyNumberFormat="1" applyFont="1" applyFill="1" applyBorder="1" applyAlignment="1" applyProtection="1">
      <alignment horizontal="center" vertical="center" wrapText="1"/>
    </xf>
    <xf numFmtId="4" fontId="6" fillId="0" borderId="7" xfId="1" applyNumberFormat="1" applyFont="1" applyFill="1" applyBorder="1" applyAlignment="1">
      <alignment vertical="center"/>
    </xf>
    <xf numFmtId="4" fontId="5" fillId="0" borderId="7" xfId="1" applyNumberFormat="1" applyFont="1" applyFill="1" applyBorder="1" applyAlignment="1">
      <alignment vertical="center"/>
    </xf>
    <xf numFmtId="4" fontId="5" fillId="0" borderId="7" xfId="1" applyNumberFormat="1" applyFont="1" applyBorder="1" applyAlignment="1">
      <alignment vertical="center"/>
    </xf>
    <xf numFmtId="4" fontId="6" fillId="0" borderId="7" xfId="1" applyNumberFormat="1" applyFont="1" applyBorder="1" applyAlignment="1">
      <alignment vertical="center"/>
    </xf>
    <xf numFmtId="4" fontId="9" fillId="0" borderId="7" xfId="1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/>
    </xf>
    <xf numFmtId="0" fontId="7" fillId="0" borderId="13" xfId="1" applyNumberFormat="1" applyFont="1" applyFill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horizontal="center"/>
    </xf>
    <xf numFmtId="4" fontId="7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center"/>
    </xf>
    <xf numFmtId="0" fontId="6" fillId="3" borderId="13" xfId="1" applyNumberFormat="1" applyFont="1" applyFill="1" applyBorder="1" applyAlignment="1">
      <alignment horizontal="center" vertical="center" wrapText="1"/>
    </xf>
    <xf numFmtId="4" fontId="5" fillId="3" borderId="0" xfId="1" applyNumberFormat="1" applyFont="1" applyFill="1" applyBorder="1" applyAlignment="1">
      <alignment vertical="center" wrapText="1"/>
    </xf>
    <xf numFmtId="4" fontId="7" fillId="3" borderId="0" xfId="1" applyNumberFormat="1" applyFont="1" applyFill="1" applyBorder="1" applyAlignment="1">
      <alignment vertical="center" wrapText="1"/>
    </xf>
    <xf numFmtId="4" fontId="7" fillId="3" borderId="0" xfId="1" applyNumberFormat="1" applyFont="1" applyFill="1"/>
    <xf numFmtId="0" fontId="11" fillId="0" borderId="26" xfId="1" applyNumberFormat="1" applyFont="1" applyFill="1" applyBorder="1" applyAlignment="1">
      <alignment horizontal="center" vertical="center" wrapText="1"/>
    </xf>
    <xf numFmtId="0" fontId="11" fillId="0" borderId="27" xfId="1" applyNumberFormat="1" applyFont="1" applyFill="1" applyBorder="1" applyAlignment="1">
      <alignment horizontal="center" vertical="center" wrapText="1"/>
    </xf>
    <xf numFmtId="0" fontId="10" fillId="0" borderId="27" xfId="1" applyNumberFormat="1" applyFont="1" applyFill="1" applyBorder="1" applyAlignment="1">
      <alignment horizontal="center" vertical="center" wrapText="1"/>
    </xf>
    <xf numFmtId="0" fontId="11" fillId="3" borderId="27" xfId="1" applyNumberFormat="1" applyFont="1" applyFill="1" applyBorder="1" applyAlignment="1">
      <alignment horizontal="center" vertical="center" wrapText="1"/>
    </xf>
    <xf numFmtId="0" fontId="10" fillId="0" borderId="24" xfId="1" applyNumberFormat="1" applyFont="1" applyFill="1" applyBorder="1" applyAlignment="1">
      <alignment horizontal="center" vertical="center" wrapText="1"/>
    </xf>
    <xf numFmtId="2" fontId="2" fillId="3" borderId="8" xfId="1" applyNumberFormat="1" applyFont="1" applyFill="1" applyBorder="1" applyAlignment="1">
      <alignment horizontal="center" vertical="center"/>
    </xf>
    <xf numFmtId="2" fontId="4" fillId="3" borderId="12" xfId="1" applyNumberFormat="1" applyFont="1" applyFill="1" applyBorder="1" applyAlignment="1">
      <alignment horizontal="center" vertical="center"/>
    </xf>
    <xf numFmtId="2" fontId="4" fillId="3" borderId="11" xfId="1" applyNumberFormat="1" applyFont="1" applyFill="1" applyBorder="1" applyAlignment="1">
      <alignment horizontal="center" vertical="center"/>
    </xf>
    <xf numFmtId="2" fontId="4" fillId="3" borderId="8" xfId="1" applyNumberFormat="1" applyFont="1" applyFill="1" applyBorder="1" applyAlignment="1">
      <alignment horizontal="center" vertical="center"/>
    </xf>
    <xf numFmtId="2" fontId="4" fillId="0" borderId="5" xfId="1" applyNumberFormat="1" applyFont="1" applyFill="1" applyBorder="1" applyAlignment="1">
      <alignment horizontal="center" vertical="center"/>
    </xf>
    <xf numFmtId="2" fontId="4" fillId="0" borderId="9" xfId="1" applyNumberFormat="1" applyFont="1" applyFill="1" applyBorder="1" applyAlignment="1">
      <alignment horizontal="center" vertical="center"/>
    </xf>
    <xf numFmtId="2" fontId="4" fillId="0" borderId="19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0" fontId="4" fillId="3" borderId="13" xfId="1" applyNumberFormat="1" applyFont="1" applyFill="1" applyBorder="1" applyAlignment="1">
      <alignment horizontal="left" vertical="center" wrapText="1"/>
    </xf>
    <xf numFmtId="2" fontId="4" fillId="0" borderId="37" xfId="1" applyNumberFormat="1" applyFont="1" applyFill="1" applyBorder="1" applyAlignment="1">
      <alignment horizontal="center" vertical="center"/>
    </xf>
    <xf numFmtId="3" fontId="5" fillId="0" borderId="25" xfId="1" applyNumberFormat="1" applyFont="1" applyBorder="1" applyAlignment="1">
      <alignment horizontal="center"/>
    </xf>
    <xf numFmtId="3" fontId="5" fillId="0" borderId="16" xfId="1" applyNumberFormat="1" applyFont="1" applyBorder="1" applyAlignment="1">
      <alignment horizontal="center"/>
    </xf>
    <xf numFmtId="3" fontId="4" fillId="0" borderId="25" xfId="1" applyNumberFormat="1" applyFont="1" applyBorder="1" applyAlignment="1">
      <alignment horizontal="center" vertical="center"/>
    </xf>
    <xf numFmtId="4" fontId="4" fillId="0" borderId="17" xfId="1" applyNumberFormat="1" applyFont="1" applyBorder="1" applyAlignment="1">
      <alignment horizontal="center" vertical="center"/>
    </xf>
    <xf numFmtId="3" fontId="6" fillId="0" borderId="16" xfId="1" applyNumberFormat="1" applyFont="1" applyFill="1" applyBorder="1" applyAlignment="1" applyProtection="1">
      <alignment horizontal="center" vertical="center" wrapText="1"/>
    </xf>
    <xf numFmtId="3" fontId="4" fillId="0" borderId="25" xfId="1" applyNumberFormat="1" applyFont="1" applyFill="1" applyBorder="1" applyAlignment="1">
      <alignment horizontal="left" vertical="center"/>
    </xf>
    <xf numFmtId="4" fontId="7" fillId="0" borderId="0" xfId="1" applyNumberFormat="1" applyFont="1" applyFill="1"/>
    <xf numFmtId="4" fontId="5" fillId="0" borderId="0" xfId="1" applyNumberFormat="1" applyFont="1" applyFill="1"/>
    <xf numFmtId="2" fontId="6" fillId="0" borderId="8" xfId="1" applyNumberFormat="1" applyFont="1" applyFill="1" applyBorder="1" applyAlignment="1">
      <alignment horizontal="center" vertical="center"/>
    </xf>
    <xf numFmtId="2" fontId="6" fillId="0" borderId="12" xfId="1" applyNumberFormat="1" applyFont="1" applyFill="1" applyBorder="1" applyAlignment="1">
      <alignment horizontal="center" vertical="center"/>
    </xf>
    <xf numFmtId="2" fontId="6" fillId="0" borderId="11" xfId="1" applyNumberFormat="1" applyFont="1" applyFill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center" vertical="center"/>
    </xf>
    <xf numFmtId="2" fontId="5" fillId="0" borderId="11" xfId="1" applyNumberFormat="1" applyFont="1" applyFill="1" applyBorder="1" applyAlignment="1">
      <alignment horizontal="center" vertical="center"/>
    </xf>
    <xf numFmtId="2" fontId="7" fillId="0" borderId="8" xfId="1" applyNumberFormat="1" applyFont="1" applyFill="1" applyBorder="1" applyAlignment="1">
      <alignment horizontal="center" vertical="center"/>
    </xf>
    <xf numFmtId="2" fontId="7" fillId="0" borderId="12" xfId="1" applyNumberFormat="1" applyFont="1" applyFill="1" applyBorder="1" applyAlignment="1">
      <alignment horizontal="center" vertical="center"/>
    </xf>
    <xf numFmtId="2" fontId="7" fillId="0" borderId="11" xfId="1" applyNumberFormat="1" applyFont="1" applyFill="1" applyBorder="1" applyAlignment="1">
      <alignment horizontal="center" vertical="center"/>
    </xf>
    <xf numFmtId="2" fontId="5" fillId="0" borderId="8" xfId="1" applyNumberFormat="1" applyFont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2" fontId="4" fillId="0" borderId="12" xfId="1" applyNumberFormat="1" applyFont="1" applyFill="1" applyBorder="1" applyAlignment="1">
      <alignment horizontal="center" vertical="center"/>
    </xf>
    <xf numFmtId="2" fontId="4" fillId="0" borderId="11" xfId="1" applyNumberFormat="1" applyFont="1" applyFill="1" applyBorder="1" applyAlignment="1">
      <alignment horizontal="center" vertical="center"/>
    </xf>
    <xf numFmtId="2" fontId="4" fillId="0" borderId="8" xfId="1" applyNumberFormat="1" applyFont="1" applyBorder="1" applyAlignment="1">
      <alignment horizontal="center" vertical="center"/>
    </xf>
    <xf numFmtId="2" fontId="4" fillId="0" borderId="12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center" vertical="center"/>
    </xf>
    <xf numFmtId="3" fontId="5" fillId="0" borderId="21" xfId="1" applyNumberFormat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4" fontId="3" fillId="0" borderId="0" xfId="1" applyNumberFormat="1" applyFont="1" applyBorder="1"/>
    <xf numFmtId="4" fontId="3" fillId="0" borderId="0" xfId="1" applyNumberFormat="1" applyFont="1" applyFill="1" applyBorder="1" applyAlignment="1">
      <alignment vertical="center" wrapText="1"/>
    </xf>
    <xf numFmtId="0" fontId="4" fillId="0" borderId="7" xfId="1" applyNumberFormat="1" applyFont="1" applyFill="1" applyBorder="1" applyAlignment="1">
      <alignment vertical="center" wrapText="1"/>
    </xf>
    <xf numFmtId="4" fontId="4" fillId="0" borderId="7" xfId="1" applyNumberFormat="1" applyFont="1" applyFill="1" applyBorder="1" applyAlignment="1">
      <alignment vertical="center"/>
    </xf>
    <xf numFmtId="2" fontId="6" fillId="4" borderId="8" xfId="1" applyNumberFormat="1" applyFont="1" applyFill="1" applyBorder="1" applyAlignment="1">
      <alignment horizontal="center" vertical="center"/>
    </xf>
    <xf numFmtId="2" fontId="6" fillId="4" borderId="12" xfId="1" applyNumberFormat="1" applyFont="1" applyFill="1" applyBorder="1" applyAlignment="1">
      <alignment horizontal="center" vertical="center"/>
    </xf>
    <xf numFmtId="2" fontId="6" fillId="4" borderId="11" xfId="1" applyNumberFormat="1" applyFont="1" applyFill="1" applyBorder="1" applyAlignment="1">
      <alignment horizontal="center" vertical="center"/>
    </xf>
    <xf numFmtId="2" fontId="5" fillId="4" borderId="8" xfId="1" applyNumberFormat="1" applyFont="1" applyFill="1" applyBorder="1" applyAlignment="1">
      <alignment horizontal="center" vertical="center"/>
    </xf>
    <xf numFmtId="2" fontId="5" fillId="4" borderId="12" xfId="1" applyNumberFormat="1" applyFont="1" applyFill="1" applyBorder="1" applyAlignment="1">
      <alignment horizontal="center" vertical="center"/>
    </xf>
    <xf numFmtId="2" fontId="5" fillId="4" borderId="11" xfId="1" applyNumberFormat="1" applyFont="1" applyFill="1" applyBorder="1" applyAlignment="1">
      <alignment horizontal="center" vertical="center"/>
    </xf>
    <xf numFmtId="2" fontId="7" fillId="4" borderId="12" xfId="1" applyNumberFormat="1" applyFont="1" applyFill="1" applyBorder="1" applyAlignment="1">
      <alignment horizontal="center" vertical="center"/>
    </xf>
    <xf numFmtId="4" fontId="5" fillId="0" borderId="43" xfId="1" applyNumberFormat="1" applyFont="1" applyBorder="1"/>
    <xf numFmtId="4" fontId="3" fillId="0" borderId="43" xfId="1" applyNumberFormat="1" applyFont="1" applyBorder="1"/>
    <xf numFmtId="4" fontId="5" fillId="0" borderId="0" xfId="1" applyNumberFormat="1" applyFont="1" applyBorder="1" applyAlignment="1"/>
    <xf numFmtId="0" fontId="2" fillId="0" borderId="0" xfId="1" applyFont="1" applyAlignment="1">
      <alignment horizontal="right"/>
    </xf>
    <xf numFmtId="2" fontId="5" fillId="5" borderId="8" xfId="1" applyNumberFormat="1" applyFont="1" applyFill="1" applyBorder="1" applyAlignment="1">
      <alignment horizontal="center" vertical="center"/>
    </xf>
    <xf numFmtId="2" fontId="7" fillId="5" borderId="8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/>
    <xf numFmtId="16" fontId="5" fillId="0" borderId="7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right" vertical="center"/>
    </xf>
    <xf numFmtId="4" fontId="5" fillId="0" borderId="7" xfId="1" applyNumberFormat="1" applyFont="1" applyFill="1" applyBorder="1" applyAlignment="1">
      <alignment horizontal="center" vertical="center"/>
    </xf>
    <xf numFmtId="3" fontId="6" fillId="0" borderId="7" xfId="1" applyNumberFormat="1" applyFont="1" applyFill="1" applyBorder="1" applyAlignment="1">
      <alignment horizontal="center" vertical="center"/>
    </xf>
    <xf numFmtId="3" fontId="6" fillId="0" borderId="7" xfId="1" applyNumberFormat="1" applyFont="1" applyFill="1" applyBorder="1" applyAlignment="1">
      <alignment horizontal="right" vertical="center"/>
    </xf>
    <xf numFmtId="3" fontId="4" fillId="0" borderId="8" xfId="1" applyNumberFormat="1" applyFont="1" applyBorder="1" applyAlignment="1">
      <alignment horizontal="center" vertical="center"/>
    </xf>
    <xf numFmtId="3" fontId="4" fillId="0" borderId="12" xfId="1" applyNumberFormat="1" applyFont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3" fontId="5" fillId="5" borderId="12" xfId="1" applyNumberFormat="1" applyFont="1" applyFill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3" fontId="5" fillId="0" borderId="12" xfId="1" applyNumberFormat="1" applyFont="1" applyBorder="1" applyAlignment="1">
      <alignment horizontal="center" vertical="center"/>
    </xf>
    <xf numFmtId="3" fontId="5" fillId="5" borderId="11" xfId="1" applyNumberFormat="1" applyFont="1" applyFill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center" wrapText="1"/>
    </xf>
    <xf numFmtId="4" fontId="13" fillId="0" borderId="0" xfId="1" applyNumberFormat="1" applyFont="1" applyFill="1" applyBorder="1" applyAlignment="1">
      <alignment horizontal="center" vertical="center" wrapText="1"/>
    </xf>
    <xf numFmtId="4" fontId="5" fillId="0" borderId="39" xfId="1" applyNumberFormat="1" applyFont="1" applyFill="1" applyBorder="1" applyAlignment="1">
      <alignment horizontal="center" vertical="center" wrapText="1"/>
    </xf>
    <xf numFmtId="4" fontId="5" fillId="0" borderId="42" xfId="1" applyNumberFormat="1" applyFont="1" applyFill="1" applyBorder="1" applyAlignment="1">
      <alignment horizontal="center" vertical="center" wrapText="1"/>
    </xf>
    <xf numFmtId="3" fontId="4" fillId="0" borderId="30" xfId="1" applyNumberFormat="1" applyFont="1" applyFill="1" applyBorder="1" applyAlignment="1" applyProtection="1">
      <alignment horizontal="center" vertical="center" wrapText="1"/>
    </xf>
    <xf numFmtId="3" fontId="4" fillId="0" borderId="25" xfId="1" applyNumberFormat="1" applyFont="1" applyFill="1" applyBorder="1" applyAlignment="1" applyProtection="1">
      <alignment horizontal="center" vertical="center" wrapText="1"/>
    </xf>
    <xf numFmtId="4" fontId="5" fillId="0" borderId="44" xfId="1" applyNumberFormat="1" applyFont="1" applyBorder="1" applyAlignment="1">
      <alignment horizontal="center"/>
    </xf>
    <xf numFmtId="4" fontId="5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4" fontId="5" fillId="0" borderId="18" xfId="1" applyNumberFormat="1" applyFont="1" applyFill="1" applyBorder="1" applyAlignment="1" applyProtection="1">
      <alignment horizontal="center" vertical="center" wrapText="1"/>
    </xf>
    <xf numFmtId="4" fontId="5" fillId="0" borderId="10" xfId="1" applyNumberFormat="1" applyFont="1" applyFill="1" applyBorder="1" applyAlignment="1" applyProtection="1">
      <alignment horizontal="center" vertical="center" wrapText="1"/>
    </xf>
    <xf numFmtId="4" fontId="5" fillId="0" borderId="13" xfId="1" applyNumberFormat="1" applyFont="1" applyFill="1" applyBorder="1" applyAlignment="1" applyProtection="1">
      <alignment horizontal="center" vertical="center" wrapText="1"/>
    </xf>
    <xf numFmtId="4" fontId="5" fillId="0" borderId="18" xfId="1" applyNumberFormat="1" applyFont="1" applyFill="1" applyBorder="1" applyAlignment="1">
      <alignment horizontal="center" vertical="center" wrapText="1"/>
    </xf>
    <xf numFmtId="4" fontId="5" fillId="0" borderId="10" xfId="1" applyNumberFormat="1" applyFont="1" applyFill="1" applyBorder="1" applyAlignment="1">
      <alignment horizontal="center" vertical="center" wrapText="1"/>
    </xf>
    <xf numFmtId="4" fontId="5" fillId="0" borderId="15" xfId="1" applyNumberFormat="1" applyFont="1" applyFill="1" applyBorder="1" applyAlignment="1">
      <alignment horizontal="center" vertical="center" wrapText="1"/>
    </xf>
    <xf numFmtId="4" fontId="5" fillId="0" borderId="23" xfId="1" applyNumberFormat="1" applyFont="1" applyFill="1" applyBorder="1" applyAlignment="1">
      <alignment horizontal="center" vertical="center" wrapText="1"/>
    </xf>
    <xf numFmtId="4" fontId="5" fillId="0" borderId="28" xfId="1" applyNumberFormat="1" applyFont="1" applyFill="1" applyBorder="1" applyAlignment="1">
      <alignment horizontal="center" vertical="center" wrapText="1"/>
    </xf>
    <xf numFmtId="4" fontId="5" fillId="0" borderId="31" xfId="1" applyNumberFormat="1" applyFont="1" applyFill="1" applyBorder="1" applyAlignment="1">
      <alignment horizontal="center" vertical="center" wrapText="1"/>
    </xf>
    <xf numFmtId="4" fontId="6" fillId="0" borderId="38" xfId="1" applyNumberFormat="1" applyFont="1" applyBorder="1" applyAlignment="1">
      <alignment horizontal="center" vertical="center" wrapText="1"/>
    </xf>
    <xf numFmtId="4" fontId="6" fillId="0" borderId="36" xfId="1" applyNumberFormat="1" applyFont="1" applyBorder="1" applyAlignment="1">
      <alignment horizontal="center" vertical="center" wrapText="1"/>
    </xf>
    <xf numFmtId="4" fontId="6" fillId="0" borderId="39" xfId="1" applyNumberFormat="1" applyFont="1" applyBorder="1" applyAlignment="1">
      <alignment horizontal="center" vertical="center" wrapText="1"/>
    </xf>
    <xf numFmtId="4" fontId="5" fillId="0" borderId="40" xfId="1" applyNumberFormat="1" applyFont="1" applyFill="1" applyBorder="1" applyAlignment="1">
      <alignment horizontal="center" vertical="center" wrapText="1"/>
    </xf>
    <xf numFmtId="4" fontId="5" fillId="0" borderId="41" xfId="1" applyNumberFormat="1" applyFont="1" applyFill="1" applyBorder="1" applyAlignment="1">
      <alignment horizontal="center" vertical="center" wrapText="1"/>
    </xf>
    <xf numFmtId="4" fontId="5" fillId="0" borderId="20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 applyProtection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4" fontId="6" fillId="0" borderId="12" xfId="1" applyNumberFormat="1" applyFont="1" applyBorder="1" applyAlignment="1">
      <alignment horizontal="center" vertical="center" wrapText="1"/>
    </xf>
    <xf numFmtId="4" fontId="6" fillId="0" borderId="22" xfId="1" applyNumberFormat="1" applyFont="1" applyBorder="1" applyAlignment="1">
      <alignment horizontal="center" vertical="center" wrapText="1"/>
    </xf>
    <xf numFmtId="4" fontId="6" fillId="0" borderId="6" xfId="1" applyNumberFormat="1" applyFont="1" applyBorder="1" applyAlignment="1">
      <alignment horizontal="center" vertical="center" wrapText="1"/>
    </xf>
    <xf numFmtId="4" fontId="5" fillId="0" borderId="34" xfId="1" applyNumberFormat="1" applyFont="1" applyBorder="1" applyAlignment="1">
      <alignment horizontal="center" vertical="center" wrapText="1"/>
    </xf>
    <xf numFmtId="4" fontId="5" fillId="0" borderId="35" xfId="1" applyNumberFormat="1" applyFont="1" applyBorder="1" applyAlignment="1">
      <alignment horizontal="center" vertical="center" wrapText="1"/>
    </xf>
    <xf numFmtId="4" fontId="5" fillId="0" borderId="13" xfId="1" applyNumberFormat="1" applyFont="1" applyFill="1" applyBorder="1" applyAlignment="1">
      <alignment horizontal="center" vertical="center" wrapText="1"/>
    </xf>
    <xf numFmtId="4" fontId="5" fillId="0" borderId="32" xfId="1" applyNumberFormat="1" applyFont="1" applyBorder="1" applyAlignment="1">
      <alignment horizontal="center" vertical="center" wrapText="1"/>
    </xf>
    <xf numFmtId="4" fontId="5" fillId="0" borderId="33" xfId="1" applyNumberFormat="1" applyFont="1" applyBorder="1" applyAlignment="1">
      <alignment horizontal="center" vertical="center" wrapText="1"/>
    </xf>
    <xf numFmtId="4" fontId="5" fillId="0" borderId="29" xfId="1" applyNumberFormat="1" applyFont="1" applyFill="1" applyBorder="1" applyAlignment="1">
      <alignment horizontal="center" vertical="center" wrapText="1"/>
    </xf>
    <xf numFmtId="4" fontId="5" fillId="0" borderId="30" xfId="1" applyNumberFormat="1" applyFont="1" applyFill="1" applyBorder="1" applyAlignment="1">
      <alignment horizontal="center" vertical="center" wrapText="1"/>
    </xf>
    <xf numFmtId="4" fontId="5" fillId="0" borderId="25" xfId="1" applyNumberFormat="1" applyFont="1" applyFill="1" applyBorder="1" applyAlignment="1">
      <alignment horizontal="center" vertical="center" wrapText="1"/>
    </xf>
  </cellXfs>
  <cellStyles count="3">
    <cellStyle name="Iau?iue" xfId="1"/>
    <cellStyle name="Iau?iue 2" xfId="2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279"/>
  <sheetViews>
    <sheetView topLeftCell="A10" workbookViewId="0">
      <selection activeCell="B30" sqref="B30"/>
    </sheetView>
  </sheetViews>
  <sheetFormatPr defaultRowHeight="12.75" x14ac:dyDescent="0.2"/>
  <cols>
    <col min="1" max="1" width="4.85546875" style="1" customWidth="1"/>
    <col min="2" max="2" width="51.140625" style="1" customWidth="1"/>
    <col min="3" max="3" width="13.42578125" style="1" customWidth="1"/>
    <col min="4" max="4" width="9.85546875" style="1" customWidth="1"/>
    <col min="5" max="5" width="9.7109375" style="1" customWidth="1"/>
    <col min="6" max="6" width="10" style="1" customWidth="1"/>
    <col min="7" max="238" width="9.140625" style="1"/>
    <col min="239" max="239" width="6.28515625" style="1" customWidth="1"/>
    <col min="240" max="240" width="85.85546875" style="1" customWidth="1"/>
    <col min="241" max="241" width="12.42578125" style="1" customWidth="1"/>
    <col min="242" max="242" width="12.140625" style="1" customWidth="1"/>
    <col min="243" max="243" width="11.42578125" style="1" customWidth="1"/>
    <col min="244" max="244" width="10.42578125" style="1" customWidth="1"/>
    <col min="245" max="245" width="11.28515625" style="1" customWidth="1"/>
    <col min="246" max="246" width="12.42578125" style="1" customWidth="1"/>
    <col min="247" max="247" width="13.28515625" style="1" customWidth="1"/>
    <col min="248" max="248" width="12.42578125" style="1" customWidth="1"/>
    <col min="249" max="249" width="8.85546875" style="1" customWidth="1"/>
    <col min="250" max="250" width="8.28515625" style="1" customWidth="1"/>
    <col min="251" max="251" width="109.42578125" style="1" customWidth="1"/>
    <col min="252" max="494" width="9.140625" style="1"/>
    <col min="495" max="495" width="6.28515625" style="1" customWidth="1"/>
    <col min="496" max="496" width="85.85546875" style="1" customWidth="1"/>
    <col min="497" max="497" width="12.42578125" style="1" customWidth="1"/>
    <col min="498" max="498" width="12.140625" style="1" customWidth="1"/>
    <col min="499" max="499" width="11.42578125" style="1" customWidth="1"/>
    <col min="500" max="500" width="10.42578125" style="1" customWidth="1"/>
    <col min="501" max="501" width="11.28515625" style="1" customWidth="1"/>
    <col min="502" max="502" width="12.42578125" style="1" customWidth="1"/>
    <col min="503" max="503" width="13.28515625" style="1" customWidth="1"/>
    <col min="504" max="504" width="12.42578125" style="1" customWidth="1"/>
    <col min="505" max="505" width="8.85546875" style="1" customWidth="1"/>
    <col min="506" max="506" width="8.28515625" style="1" customWidth="1"/>
    <col min="507" max="507" width="109.42578125" style="1" customWidth="1"/>
    <col min="508" max="750" width="9.140625" style="1"/>
    <col min="751" max="751" width="6.28515625" style="1" customWidth="1"/>
    <col min="752" max="752" width="85.85546875" style="1" customWidth="1"/>
    <col min="753" max="753" width="12.42578125" style="1" customWidth="1"/>
    <col min="754" max="754" width="12.140625" style="1" customWidth="1"/>
    <col min="755" max="755" width="11.42578125" style="1" customWidth="1"/>
    <col min="756" max="756" width="10.42578125" style="1" customWidth="1"/>
    <col min="757" max="757" width="11.28515625" style="1" customWidth="1"/>
    <col min="758" max="758" width="12.42578125" style="1" customWidth="1"/>
    <col min="759" max="759" width="13.28515625" style="1" customWidth="1"/>
    <col min="760" max="760" width="12.42578125" style="1" customWidth="1"/>
    <col min="761" max="761" width="8.85546875" style="1" customWidth="1"/>
    <col min="762" max="762" width="8.28515625" style="1" customWidth="1"/>
    <col min="763" max="763" width="109.42578125" style="1" customWidth="1"/>
    <col min="764" max="1006" width="9.140625" style="1"/>
    <col min="1007" max="1007" width="6.28515625" style="1" customWidth="1"/>
    <col min="1008" max="1008" width="85.85546875" style="1" customWidth="1"/>
    <col min="1009" max="1009" width="12.42578125" style="1" customWidth="1"/>
    <col min="1010" max="1010" width="12.140625" style="1" customWidth="1"/>
    <col min="1011" max="1011" width="11.42578125" style="1" customWidth="1"/>
    <col min="1012" max="1012" width="10.42578125" style="1" customWidth="1"/>
    <col min="1013" max="1013" width="11.28515625" style="1" customWidth="1"/>
    <col min="1014" max="1014" width="12.42578125" style="1" customWidth="1"/>
    <col min="1015" max="1015" width="13.28515625" style="1" customWidth="1"/>
    <col min="1016" max="1016" width="12.42578125" style="1" customWidth="1"/>
    <col min="1017" max="1017" width="8.85546875" style="1" customWidth="1"/>
    <col min="1018" max="1018" width="8.28515625" style="1" customWidth="1"/>
    <col min="1019" max="1019" width="109.42578125" style="1" customWidth="1"/>
    <col min="1020" max="1262" width="9.140625" style="1"/>
    <col min="1263" max="1263" width="6.28515625" style="1" customWidth="1"/>
    <col min="1264" max="1264" width="85.85546875" style="1" customWidth="1"/>
    <col min="1265" max="1265" width="12.42578125" style="1" customWidth="1"/>
    <col min="1266" max="1266" width="12.140625" style="1" customWidth="1"/>
    <col min="1267" max="1267" width="11.42578125" style="1" customWidth="1"/>
    <col min="1268" max="1268" width="10.42578125" style="1" customWidth="1"/>
    <col min="1269" max="1269" width="11.28515625" style="1" customWidth="1"/>
    <col min="1270" max="1270" width="12.42578125" style="1" customWidth="1"/>
    <col min="1271" max="1271" width="13.28515625" style="1" customWidth="1"/>
    <col min="1272" max="1272" width="12.42578125" style="1" customWidth="1"/>
    <col min="1273" max="1273" width="8.85546875" style="1" customWidth="1"/>
    <col min="1274" max="1274" width="8.28515625" style="1" customWidth="1"/>
    <col min="1275" max="1275" width="109.42578125" style="1" customWidth="1"/>
    <col min="1276" max="1518" width="9.140625" style="1"/>
    <col min="1519" max="1519" width="6.28515625" style="1" customWidth="1"/>
    <col min="1520" max="1520" width="85.85546875" style="1" customWidth="1"/>
    <col min="1521" max="1521" width="12.42578125" style="1" customWidth="1"/>
    <col min="1522" max="1522" width="12.140625" style="1" customWidth="1"/>
    <col min="1523" max="1523" width="11.42578125" style="1" customWidth="1"/>
    <col min="1524" max="1524" width="10.42578125" style="1" customWidth="1"/>
    <col min="1525" max="1525" width="11.28515625" style="1" customWidth="1"/>
    <col min="1526" max="1526" width="12.42578125" style="1" customWidth="1"/>
    <col min="1527" max="1527" width="13.28515625" style="1" customWidth="1"/>
    <col min="1528" max="1528" width="12.42578125" style="1" customWidth="1"/>
    <col min="1529" max="1529" width="8.85546875" style="1" customWidth="1"/>
    <col min="1530" max="1530" width="8.28515625" style="1" customWidth="1"/>
    <col min="1531" max="1531" width="109.42578125" style="1" customWidth="1"/>
    <col min="1532" max="1774" width="9.140625" style="1"/>
    <col min="1775" max="1775" width="6.28515625" style="1" customWidth="1"/>
    <col min="1776" max="1776" width="85.85546875" style="1" customWidth="1"/>
    <col min="1777" max="1777" width="12.42578125" style="1" customWidth="1"/>
    <col min="1778" max="1778" width="12.140625" style="1" customWidth="1"/>
    <col min="1779" max="1779" width="11.42578125" style="1" customWidth="1"/>
    <col min="1780" max="1780" width="10.42578125" style="1" customWidth="1"/>
    <col min="1781" max="1781" width="11.28515625" style="1" customWidth="1"/>
    <col min="1782" max="1782" width="12.42578125" style="1" customWidth="1"/>
    <col min="1783" max="1783" width="13.28515625" style="1" customWidth="1"/>
    <col min="1784" max="1784" width="12.42578125" style="1" customWidth="1"/>
    <col min="1785" max="1785" width="8.85546875" style="1" customWidth="1"/>
    <col min="1786" max="1786" width="8.28515625" style="1" customWidth="1"/>
    <col min="1787" max="1787" width="109.42578125" style="1" customWidth="1"/>
    <col min="1788" max="2030" width="9.140625" style="1"/>
    <col min="2031" max="2031" width="6.28515625" style="1" customWidth="1"/>
    <col min="2032" max="2032" width="85.85546875" style="1" customWidth="1"/>
    <col min="2033" max="2033" width="12.42578125" style="1" customWidth="1"/>
    <col min="2034" max="2034" width="12.140625" style="1" customWidth="1"/>
    <col min="2035" max="2035" width="11.42578125" style="1" customWidth="1"/>
    <col min="2036" max="2036" width="10.42578125" style="1" customWidth="1"/>
    <col min="2037" max="2037" width="11.28515625" style="1" customWidth="1"/>
    <col min="2038" max="2038" width="12.42578125" style="1" customWidth="1"/>
    <col min="2039" max="2039" width="13.28515625" style="1" customWidth="1"/>
    <col min="2040" max="2040" width="12.42578125" style="1" customWidth="1"/>
    <col min="2041" max="2041" width="8.85546875" style="1" customWidth="1"/>
    <col min="2042" max="2042" width="8.28515625" style="1" customWidth="1"/>
    <col min="2043" max="2043" width="109.42578125" style="1" customWidth="1"/>
    <col min="2044" max="2286" width="9.140625" style="1"/>
    <col min="2287" max="2287" width="6.28515625" style="1" customWidth="1"/>
    <col min="2288" max="2288" width="85.85546875" style="1" customWidth="1"/>
    <col min="2289" max="2289" width="12.42578125" style="1" customWidth="1"/>
    <col min="2290" max="2290" width="12.140625" style="1" customWidth="1"/>
    <col min="2291" max="2291" width="11.42578125" style="1" customWidth="1"/>
    <col min="2292" max="2292" width="10.42578125" style="1" customWidth="1"/>
    <col min="2293" max="2293" width="11.28515625" style="1" customWidth="1"/>
    <col min="2294" max="2294" width="12.42578125" style="1" customWidth="1"/>
    <col min="2295" max="2295" width="13.28515625" style="1" customWidth="1"/>
    <col min="2296" max="2296" width="12.42578125" style="1" customWidth="1"/>
    <col min="2297" max="2297" width="8.85546875" style="1" customWidth="1"/>
    <col min="2298" max="2298" width="8.28515625" style="1" customWidth="1"/>
    <col min="2299" max="2299" width="109.42578125" style="1" customWidth="1"/>
    <col min="2300" max="2542" width="9.140625" style="1"/>
    <col min="2543" max="2543" width="6.28515625" style="1" customWidth="1"/>
    <col min="2544" max="2544" width="85.85546875" style="1" customWidth="1"/>
    <col min="2545" max="2545" width="12.42578125" style="1" customWidth="1"/>
    <col min="2546" max="2546" width="12.140625" style="1" customWidth="1"/>
    <col min="2547" max="2547" width="11.42578125" style="1" customWidth="1"/>
    <col min="2548" max="2548" width="10.42578125" style="1" customWidth="1"/>
    <col min="2549" max="2549" width="11.28515625" style="1" customWidth="1"/>
    <col min="2550" max="2550" width="12.42578125" style="1" customWidth="1"/>
    <col min="2551" max="2551" width="13.28515625" style="1" customWidth="1"/>
    <col min="2552" max="2552" width="12.42578125" style="1" customWidth="1"/>
    <col min="2553" max="2553" width="8.85546875" style="1" customWidth="1"/>
    <col min="2554" max="2554" width="8.28515625" style="1" customWidth="1"/>
    <col min="2555" max="2555" width="109.42578125" style="1" customWidth="1"/>
    <col min="2556" max="2798" width="9.140625" style="1"/>
    <col min="2799" max="2799" width="6.28515625" style="1" customWidth="1"/>
    <col min="2800" max="2800" width="85.85546875" style="1" customWidth="1"/>
    <col min="2801" max="2801" width="12.42578125" style="1" customWidth="1"/>
    <col min="2802" max="2802" width="12.140625" style="1" customWidth="1"/>
    <col min="2803" max="2803" width="11.42578125" style="1" customWidth="1"/>
    <col min="2804" max="2804" width="10.42578125" style="1" customWidth="1"/>
    <col min="2805" max="2805" width="11.28515625" style="1" customWidth="1"/>
    <col min="2806" max="2806" width="12.42578125" style="1" customWidth="1"/>
    <col min="2807" max="2807" width="13.28515625" style="1" customWidth="1"/>
    <col min="2808" max="2808" width="12.42578125" style="1" customWidth="1"/>
    <col min="2809" max="2809" width="8.85546875" style="1" customWidth="1"/>
    <col min="2810" max="2810" width="8.28515625" style="1" customWidth="1"/>
    <col min="2811" max="2811" width="109.42578125" style="1" customWidth="1"/>
    <col min="2812" max="3054" width="9.140625" style="1"/>
    <col min="3055" max="3055" width="6.28515625" style="1" customWidth="1"/>
    <col min="3056" max="3056" width="85.85546875" style="1" customWidth="1"/>
    <col min="3057" max="3057" width="12.42578125" style="1" customWidth="1"/>
    <col min="3058" max="3058" width="12.140625" style="1" customWidth="1"/>
    <col min="3059" max="3059" width="11.42578125" style="1" customWidth="1"/>
    <col min="3060" max="3060" width="10.42578125" style="1" customWidth="1"/>
    <col min="3061" max="3061" width="11.28515625" style="1" customWidth="1"/>
    <col min="3062" max="3062" width="12.42578125" style="1" customWidth="1"/>
    <col min="3063" max="3063" width="13.28515625" style="1" customWidth="1"/>
    <col min="3064" max="3064" width="12.42578125" style="1" customWidth="1"/>
    <col min="3065" max="3065" width="8.85546875" style="1" customWidth="1"/>
    <col min="3066" max="3066" width="8.28515625" style="1" customWidth="1"/>
    <col min="3067" max="3067" width="109.42578125" style="1" customWidth="1"/>
    <col min="3068" max="3310" width="9.140625" style="1"/>
    <col min="3311" max="3311" width="6.28515625" style="1" customWidth="1"/>
    <col min="3312" max="3312" width="85.85546875" style="1" customWidth="1"/>
    <col min="3313" max="3313" width="12.42578125" style="1" customWidth="1"/>
    <col min="3314" max="3314" width="12.140625" style="1" customWidth="1"/>
    <col min="3315" max="3315" width="11.42578125" style="1" customWidth="1"/>
    <col min="3316" max="3316" width="10.42578125" style="1" customWidth="1"/>
    <col min="3317" max="3317" width="11.28515625" style="1" customWidth="1"/>
    <col min="3318" max="3318" width="12.42578125" style="1" customWidth="1"/>
    <col min="3319" max="3319" width="13.28515625" style="1" customWidth="1"/>
    <col min="3320" max="3320" width="12.42578125" style="1" customWidth="1"/>
    <col min="3321" max="3321" width="8.85546875" style="1" customWidth="1"/>
    <col min="3322" max="3322" width="8.28515625" style="1" customWidth="1"/>
    <col min="3323" max="3323" width="109.42578125" style="1" customWidth="1"/>
    <col min="3324" max="3566" width="9.140625" style="1"/>
    <col min="3567" max="3567" width="6.28515625" style="1" customWidth="1"/>
    <col min="3568" max="3568" width="85.85546875" style="1" customWidth="1"/>
    <col min="3569" max="3569" width="12.42578125" style="1" customWidth="1"/>
    <col min="3570" max="3570" width="12.140625" style="1" customWidth="1"/>
    <col min="3571" max="3571" width="11.42578125" style="1" customWidth="1"/>
    <col min="3572" max="3572" width="10.42578125" style="1" customWidth="1"/>
    <col min="3573" max="3573" width="11.28515625" style="1" customWidth="1"/>
    <col min="3574" max="3574" width="12.42578125" style="1" customWidth="1"/>
    <col min="3575" max="3575" width="13.28515625" style="1" customWidth="1"/>
    <col min="3576" max="3576" width="12.42578125" style="1" customWidth="1"/>
    <col min="3577" max="3577" width="8.85546875" style="1" customWidth="1"/>
    <col min="3578" max="3578" width="8.28515625" style="1" customWidth="1"/>
    <col min="3579" max="3579" width="109.42578125" style="1" customWidth="1"/>
    <col min="3580" max="3822" width="9.140625" style="1"/>
    <col min="3823" max="3823" width="6.28515625" style="1" customWidth="1"/>
    <col min="3824" max="3824" width="85.85546875" style="1" customWidth="1"/>
    <col min="3825" max="3825" width="12.42578125" style="1" customWidth="1"/>
    <col min="3826" max="3826" width="12.140625" style="1" customWidth="1"/>
    <col min="3827" max="3827" width="11.42578125" style="1" customWidth="1"/>
    <col min="3828" max="3828" width="10.42578125" style="1" customWidth="1"/>
    <col min="3829" max="3829" width="11.28515625" style="1" customWidth="1"/>
    <col min="3830" max="3830" width="12.42578125" style="1" customWidth="1"/>
    <col min="3831" max="3831" width="13.28515625" style="1" customWidth="1"/>
    <col min="3832" max="3832" width="12.42578125" style="1" customWidth="1"/>
    <col min="3833" max="3833" width="8.85546875" style="1" customWidth="1"/>
    <col min="3834" max="3834" width="8.28515625" style="1" customWidth="1"/>
    <col min="3835" max="3835" width="109.42578125" style="1" customWidth="1"/>
    <col min="3836" max="4078" width="9.140625" style="1"/>
    <col min="4079" max="4079" width="6.28515625" style="1" customWidth="1"/>
    <col min="4080" max="4080" width="85.85546875" style="1" customWidth="1"/>
    <col min="4081" max="4081" width="12.42578125" style="1" customWidth="1"/>
    <col min="4082" max="4082" width="12.140625" style="1" customWidth="1"/>
    <col min="4083" max="4083" width="11.42578125" style="1" customWidth="1"/>
    <col min="4084" max="4084" width="10.42578125" style="1" customWidth="1"/>
    <col min="4085" max="4085" width="11.28515625" style="1" customWidth="1"/>
    <col min="4086" max="4086" width="12.42578125" style="1" customWidth="1"/>
    <col min="4087" max="4087" width="13.28515625" style="1" customWidth="1"/>
    <col min="4088" max="4088" width="12.42578125" style="1" customWidth="1"/>
    <col min="4089" max="4089" width="8.85546875" style="1" customWidth="1"/>
    <col min="4090" max="4090" width="8.28515625" style="1" customWidth="1"/>
    <col min="4091" max="4091" width="109.42578125" style="1" customWidth="1"/>
    <col min="4092" max="4334" width="9.140625" style="1"/>
    <col min="4335" max="4335" width="6.28515625" style="1" customWidth="1"/>
    <col min="4336" max="4336" width="85.85546875" style="1" customWidth="1"/>
    <col min="4337" max="4337" width="12.42578125" style="1" customWidth="1"/>
    <col min="4338" max="4338" width="12.140625" style="1" customWidth="1"/>
    <col min="4339" max="4339" width="11.42578125" style="1" customWidth="1"/>
    <col min="4340" max="4340" width="10.42578125" style="1" customWidth="1"/>
    <col min="4341" max="4341" width="11.28515625" style="1" customWidth="1"/>
    <col min="4342" max="4342" width="12.42578125" style="1" customWidth="1"/>
    <col min="4343" max="4343" width="13.28515625" style="1" customWidth="1"/>
    <col min="4344" max="4344" width="12.42578125" style="1" customWidth="1"/>
    <col min="4345" max="4345" width="8.85546875" style="1" customWidth="1"/>
    <col min="4346" max="4346" width="8.28515625" style="1" customWidth="1"/>
    <col min="4347" max="4347" width="109.42578125" style="1" customWidth="1"/>
    <col min="4348" max="4590" width="9.140625" style="1"/>
    <col min="4591" max="4591" width="6.28515625" style="1" customWidth="1"/>
    <col min="4592" max="4592" width="85.85546875" style="1" customWidth="1"/>
    <col min="4593" max="4593" width="12.42578125" style="1" customWidth="1"/>
    <col min="4594" max="4594" width="12.140625" style="1" customWidth="1"/>
    <col min="4595" max="4595" width="11.42578125" style="1" customWidth="1"/>
    <col min="4596" max="4596" width="10.42578125" style="1" customWidth="1"/>
    <col min="4597" max="4597" width="11.28515625" style="1" customWidth="1"/>
    <col min="4598" max="4598" width="12.42578125" style="1" customWidth="1"/>
    <col min="4599" max="4599" width="13.28515625" style="1" customWidth="1"/>
    <col min="4600" max="4600" width="12.42578125" style="1" customWidth="1"/>
    <col min="4601" max="4601" width="8.85546875" style="1" customWidth="1"/>
    <col min="4602" max="4602" width="8.28515625" style="1" customWidth="1"/>
    <col min="4603" max="4603" width="109.42578125" style="1" customWidth="1"/>
    <col min="4604" max="4846" width="9.140625" style="1"/>
    <col min="4847" max="4847" width="6.28515625" style="1" customWidth="1"/>
    <col min="4848" max="4848" width="85.85546875" style="1" customWidth="1"/>
    <col min="4849" max="4849" width="12.42578125" style="1" customWidth="1"/>
    <col min="4850" max="4850" width="12.140625" style="1" customWidth="1"/>
    <col min="4851" max="4851" width="11.42578125" style="1" customWidth="1"/>
    <col min="4852" max="4852" width="10.42578125" style="1" customWidth="1"/>
    <col min="4853" max="4853" width="11.28515625" style="1" customWidth="1"/>
    <col min="4854" max="4854" width="12.42578125" style="1" customWidth="1"/>
    <col min="4855" max="4855" width="13.28515625" style="1" customWidth="1"/>
    <col min="4856" max="4856" width="12.42578125" style="1" customWidth="1"/>
    <col min="4857" max="4857" width="8.85546875" style="1" customWidth="1"/>
    <col min="4858" max="4858" width="8.28515625" style="1" customWidth="1"/>
    <col min="4859" max="4859" width="109.42578125" style="1" customWidth="1"/>
    <col min="4860" max="5102" width="9.140625" style="1"/>
    <col min="5103" max="5103" width="6.28515625" style="1" customWidth="1"/>
    <col min="5104" max="5104" width="85.85546875" style="1" customWidth="1"/>
    <col min="5105" max="5105" width="12.42578125" style="1" customWidth="1"/>
    <col min="5106" max="5106" width="12.140625" style="1" customWidth="1"/>
    <col min="5107" max="5107" width="11.42578125" style="1" customWidth="1"/>
    <col min="5108" max="5108" width="10.42578125" style="1" customWidth="1"/>
    <col min="5109" max="5109" width="11.28515625" style="1" customWidth="1"/>
    <col min="5110" max="5110" width="12.42578125" style="1" customWidth="1"/>
    <col min="5111" max="5111" width="13.28515625" style="1" customWidth="1"/>
    <col min="5112" max="5112" width="12.42578125" style="1" customWidth="1"/>
    <col min="5113" max="5113" width="8.85546875" style="1" customWidth="1"/>
    <col min="5114" max="5114" width="8.28515625" style="1" customWidth="1"/>
    <col min="5115" max="5115" width="109.42578125" style="1" customWidth="1"/>
    <col min="5116" max="5358" width="9.140625" style="1"/>
    <col min="5359" max="5359" width="6.28515625" style="1" customWidth="1"/>
    <col min="5360" max="5360" width="85.85546875" style="1" customWidth="1"/>
    <col min="5361" max="5361" width="12.42578125" style="1" customWidth="1"/>
    <col min="5362" max="5362" width="12.140625" style="1" customWidth="1"/>
    <col min="5363" max="5363" width="11.42578125" style="1" customWidth="1"/>
    <col min="5364" max="5364" width="10.42578125" style="1" customWidth="1"/>
    <col min="5365" max="5365" width="11.28515625" style="1" customWidth="1"/>
    <col min="5366" max="5366" width="12.42578125" style="1" customWidth="1"/>
    <col min="5367" max="5367" width="13.28515625" style="1" customWidth="1"/>
    <col min="5368" max="5368" width="12.42578125" style="1" customWidth="1"/>
    <col min="5369" max="5369" width="8.85546875" style="1" customWidth="1"/>
    <col min="5370" max="5370" width="8.28515625" style="1" customWidth="1"/>
    <col min="5371" max="5371" width="109.42578125" style="1" customWidth="1"/>
    <col min="5372" max="5614" width="9.140625" style="1"/>
    <col min="5615" max="5615" width="6.28515625" style="1" customWidth="1"/>
    <col min="5616" max="5616" width="85.85546875" style="1" customWidth="1"/>
    <col min="5617" max="5617" width="12.42578125" style="1" customWidth="1"/>
    <col min="5618" max="5618" width="12.140625" style="1" customWidth="1"/>
    <col min="5619" max="5619" width="11.42578125" style="1" customWidth="1"/>
    <col min="5620" max="5620" width="10.42578125" style="1" customWidth="1"/>
    <col min="5621" max="5621" width="11.28515625" style="1" customWidth="1"/>
    <col min="5622" max="5622" width="12.42578125" style="1" customWidth="1"/>
    <col min="5623" max="5623" width="13.28515625" style="1" customWidth="1"/>
    <col min="5624" max="5624" width="12.42578125" style="1" customWidth="1"/>
    <col min="5625" max="5625" width="8.85546875" style="1" customWidth="1"/>
    <col min="5626" max="5626" width="8.28515625" style="1" customWidth="1"/>
    <col min="5627" max="5627" width="109.42578125" style="1" customWidth="1"/>
    <col min="5628" max="5870" width="9.140625" style="1"/>
    <col min="5871" max="5871" width="6.28515625" style="1" customWidth="1"/>
    <col min="5872" max="5872" width="85.85546875" style="1" customWidth="1"/>
    <col min="5873" max="5873" width="12.42578125" style="1" customWidth="1"/>
    <col min="5874" max="5874" width="12.140625" style="1" customWidth="1"/>
    <col min="5875" max="5875" width="11.42578125" style="1" customWidth="1"/>
    <col min="5876" max="5876" width="10.42578125" style="1" customWidth="1"/>
    <col min="5877" max="5877" width="11.28515625" style="1" customWidth="1"/>
    <col min="5878" max="5878" width="12.42578125" style="1" customWidth="1"/>
    <col min="5879" max="5879" width="13.28515625" style="1" customWidth="1"/>
    <col min="5880" max="5880" width="12.42578125" style="1" customWidth="1"/>
    <col min="5881" max="5881" width="8.85546875" style="1" customWidth="1"/>
    <col min="5882" max="5882" width="8.28515625" style="1" customWidth="1"/>
    <col min="5883" max="5883" width="109.42578125" style="1" customWidth="1"/>
    <col min="5884" max="6126" width="9.140625" style="1"/>
    <col min="6127" max="6127" width="6.28515625" style="1" customWidth="1"/>
    <col min="6128" max="6128" width="85.85546875" style="1" customWidth="1"/>
    <col min="6129" max="6129" width="12.42578125" style="1" customWidth="1"/>
    <col min="6130" max="6130" width="12.140625" style="1" customWidth="1"/>
    <col min="6131" max="6131" width="11.42578125" style="1" customWidth="1"/>
    <col min="6132" max="6132" width="10.42578125" style="1" customWidth="1"/>
    <col min="6133" max="6133" width="11.28515625" style="1" customWidth="1"/>
    <col min="6134" max="6134" width="12.42578125" style="1" customWidth="1"/>
    <col min="6135" max="6135" width="13.28515625" style="1" customWidth="1"/>
    <col min="6136" max="6136" width="12.42578125" style="1" customWidth="1"/>
    <col min="6137" max="6137" width="8.85546875" style="1" customWidth="1"/>
    <col min="6138" max="6138" width="8.28515625" style="1" customWidth="1"/>
    <col min="6139" max="6139" width="109.42578125" style="1" customWidth="1"/>
    <col min="6140" max="6382" width="9.140625" style="1"/>
    <col min="6383" max="6383" width="6.28515625" style="1" customWidth="1"/>
    <col min="6384" max="6384" width="85.85546875" style="1" customWidth="1"/>
    <col min="6385" max="6385" width="12.42578125" style="1" customWidth="1"/>
    <col min="6386" max="6386" width="12.140625" style="1" customWidth="1"/>
    <col min="6387" max="6387" width="11.42578125" style="1" customWidth="1"/>
    <col min="6388" max="6388" width="10.42578125" style="1" customWidth="1"/>
    <col min="6389" max="6389" width="11.28515625" style="1" customWidth="1"/>
    <col min="6390" max="6390" width="12.42578125" style="1" customWidth="1"/>
    <col min="6391" max="6391" width="13.28515625" style="1" customWidth="1"/>
    <col min="6392" max="6392" width="12.42578125" style="1" customWidth="1"/>
    <col min="6393" max="6393" width="8.85546875" style="1" customWidth="1"/>
    <col min="6394" max="6394" width="8.28515625" style="1" customWidth="1"/>
    <col min="6395" max="6395" width="109.42578125" style="1" customWidth="1"/>
    <col min="6396" max="6638" width="9.140625" style="1"/>
    <col min="6639" max="6639" width="6.28515625" style="1" customWidth="1"/>
    <col min="6640" max="6640" width="85.85546875" style="1" customWidth="1"/>
    <col min="6641" max="6641" width="12.42578125" style="1" customWidth="1"/>
    <col min="6642" max="6642" width="12.140625" style="1" customWidth="1"/>
    <col min="6643" max="6643" width="11.42578125" style="1" customWidth="1"/>
    <col min="6644" max="6644" width="10.42578125" style="1" customWidth="1"/>
    <col min="6645" max="6645" width="11.28515625" style="1" customWidth="1"/>
    <col min="6646" max="6646" width="12.42578125" style="1" customWidth="1"/>
    <col min="6647" max="6647" width="13.28515625" style="1" customWidth="1"/>
    <col min="6648" max="6648" width="12.42578125" style="1" customWidth="1"/>
    <col min="6649" max="6649" width="8.85546875" style="1" customWidth="1"/>
    <col min="6650" max="6650" width="8.28515625" style="1" customWidth="1"/>
    <col min="6651" max="6651" width="109.42578125" style="1" customWidth="1"/>
    <col min="6652" max="6894" width="9.140625" style="1"/>
    <col min="6895" max="6895" width="6.28515625" style="1" customWidth="1"/>
    <col min="6896" max="6896" width="85.85546875" style="1" customWidth="1"/>
    <col min="6897" max="6897" width="12.42578125" style="1" customWidth="1"/>
    <col min="6898" max="6898" width="12.140625" style="1" customWidth="1"/>
    <col min="6899" max="6899" width="11.42578125" style="1" customWidth="1"/>
    <col min="6900" max="6900" width="10.42578125" style="1" customWidth="1"/>
    <col min="6901" max="6901" width="11.28515625" style="1" customWidth="1"/>
    <col min="6902" max="6902" width="12.42578125" style="1" customWidth="1"/>
    <col min="6903" max="6903" width="13.28515625" style="1" customWidth="1"/>
    <col min="6904" max="6904" width="12.42578125" style="1" customWidth="1"/>
    <col min="6905" max="6905" width="8.85546875" style="1" customWidth="1"/>
    <col min="6906" max="6906" width="8.28515625" style="1" customWidth="1"/>
    <col min="6907" max="6907" width="109.42578125" style="1" customWidth="1"/>
    <col min="6908" max="7150" width="9.140625" style="1"/>
    <col min="7151" max="7151" width="6.28515625" style="1" customWidth="1"/>
    <col min="7152" max="7152" width="85.85546875" style="1" customWidth="1"/>
    <col min="7153" max="7153" width="12.42578125" style="1" customWidth="1"/>
    <col min="7154" max="7154" width="12.140625" style="1" customWidth="1"/>
    <col min="7155" max="7155" width="11.42578125" style="1" customWidth="1"/>
    <col min="7156" max="7156" width="10.42578125" style="1" customWidth="1"/>
    <col min="7157" max="7157" width="11.28515625" style="1" customWidth="1"/>
    <col min="7158" max="7158" width="12.42578125" style="1" customWidth="1"/>
    <col min="7159" max="7159" width="13.28515625" style="1" customWidth="1"/>
    <col min="7160" max="7160" width="12.42578125" style="1" customWidth="1"/>
    <col min="7161" max="7161" width="8.85546875" style="1" customWidth="1"/>
    <col min="7162" max="7162" width="8.28515625" style="1" customWidth="1"/>
    <col min="7163" max="7163" width="109.42578125" style="1" customWidth="1"/>
    <col min="7164" max="7406" width="9.140625" style="1"/>
    <col min="7407" max="7407" width="6.28515625" style="1" customWidth="1"/>
    <col min="7408" max="7408" width="85.85546875" style="1" customWidth="1"/>
    <col min="7409" max="7409" width="12.42578125" style="1" customWidth="1"/>
    <col min="7410" max="7410" width="12.140625" style="1" customWidth="1"/>
    <col min="7411" max="7411" width="11.42578125" style="1" customWidth="1"/>
    <col min="7412" max="7412" width="10.42578125" style="1" customWidth="1"/>
    <col min="7413" max="7413" width="11.28515625" style="1" customWidth="1"/>
    <col min="7414" max="7414" width="12.42578125" style="1" customWidth="1"/>
    <col min="7415" max="7415" width="13.28515625" style="1" customWidth="1"/>
    <col min="7416" max="7416" width="12.42578125" style="1" customWidth="1"/>
    <col min="7417" max="7417" width="8.85546875" style="1" customWidth="1"/>
    <col min="7418" max="7418" width="8.28515625" style="1" customWidth="1"/>
    <col min="7419" max="7419" width="109.42578125" style="1" customWidth="1"/>
    <col min="7420" max="7662" width="9.140625" style="1"/>
    <col min="7663" max="7663" width="6.28515625" style="1" customWidth="1"/>
    <col min="7664" max="7664" width="85.85546875" style="1" customWidth="1"/>
    <col min="7665" max="7665" width="12.42578125" style="1" customWidth="1"/>
    <col min="7666" max="7666" width="12.140625" style="1" customWidth="1"/>
    <col min="7667" max="7667" width="11.42578125" style="1" customWidth="1"/>
    <col min="7668" max="7668" width="10.42578125" style="1" customWidth="1"/>
    <col min="7669" max="7669" width="11.28515625" style="1" customWidth="1"/>
    <col min="7670" max="7670" width="12.42578125" style="1" customWidth="1"/>
    <col min="7671" max="7671" width="13.28515625" style="1" customWidth="1"/>
    <col min="7672" max="7672" width="12.42578125" style="1" customWidth="1"/>
    <col min="7673" max="7673" width="8.85546875" style="1" customWidth="1"/>
    <col min="7674" max="7674" width="8.28515625" style="1" customWidth="1"/>
    <col min="7675" max="7675" width="109.42578125" style="1" customWidth="1"/>
    <col min="7676" max="7918" width="9.140625" style="1"/>
    <col min="7919" max="7919" width="6.28515625" style="1" customWidth="1"/>
    <col min="7920" max="7920" width="85.85546875" style="1" customWidth="1"/>
    <col min="7921" max="7921" width="12.42578125" style="1" customWidth="1"/>
    <col min="7922" max="7922" width="12.140625" style="1" customWidth="1"/>
    <col min="7923" max="7923" width="11.42578125" style="1" customWidth="1"/>
    <col min="7924" max="7924" width="10.42578125" style="1" customWidth="1"/>
    <col min="7925" max="7925" width="11.28515625" style="1" customWidth="1"/>
    <col min="7926" max="7926" width="12.42578125" style="1" customWidth="1"/>
    <col min="7927" max="7927" width="13.28515625" style="1" customWidth="1"/>
    <col min="7928" max="7928" width="12.42578125" style="1" customWidth="1"/>
    <col min="7929" max="7929" width="8.85546875" style="1" customWidth="1"/>
    <col min="7930" max="7930" width="8.28515625" style="1" customWidth="1"/>
    <col min="7931" max="7931" width="109.42578125" style="1" customWidth="1"/>
    <col min="7932" max="8174" width="9.140625" style="1"/>
    <col min="8175" max="8175" width="6.28515625" style="1" customWidth="1"/>
    <col min="8176" max="8176" width="85.85546875" style="1" customWidth="1"/>
    <col min="8177" max="8177" width="12.42578125" style="1" customWidth="1"/>
    <col min="8178" max="8178" width="12.140625" style="1" customWidth="1"/>
    <col min="8179" max="8179" width="11.42578125" style="1" customWidth="1"/>
    <col min="8180" max="8180" width="10.42578125" style="1" customWidth="1"/>
    <col min="8181" max="8181" width="11.28515625" style="1" customWidth="1"/>
    <col min="8182" max="8182" width="12.42578125" style="1" customWidth="1"/>
    <col min="8183" max="8183" width="13.28515625" style="1" customWidth="1"/>
    <col min="8184" max="8184" width="12.42578125" style="1" customWidth="1"/>
    <col min="8185" max="8185" width="8.85546875" style="1" customWidth="1"/>
    <col min="8186" max="8186" width="8.28515625" style="1" customWidth="1"/>
    <col min="8187" max="8187" width="109.42578125" style="1" customWidth="1"/>
    <col min="8188" max="8430" width="9.140625" style="1"/>
    <col min="8431" max="8431" width="6.28515625" style="1" customWidth="1"/>
    <col min="8432" max="8432" width="85.85546875" style="1" customWidth="1"/>
    <col min="8433" max="8433" width="12.42578125" style="1" customWidth="1"/>
    <col min="8434" max="8434" width="12.140625" style="1" customWidth="1"/>
    <col min="8435" max="8435" width="11.42578125" style="1" customWidth="1"/>
    <col min="8436" max="8436" width="10.42578125" style="1" customWidth="1"/>
    <col min="8437" max="8437" width="11.28515625" style="1" customWidth="1"/>
    <col min="8438" max="8438" width="12.42578125" style="1" customWidth="1"/>
    <col min="8439" max="8439" width="13.28515625" style="1" customWidth="1"/>
    <col min="8440" max="8440" width="12.42578125" style="1" customWidth="1"/>
    <col min="8441" max="8441" width="8.85546875" style="1" customWidth="1"/>
    <col min="8442" max="8442" width="8.28515625" style="1" customWidth="1"/>
    <col min="8443" max="8443" width="109.42578125" style="1" customWidth="1"/>
    <col min="8444" max="8686" width="9.140625" style="1"/>
    <col min="8687" max="8687" width="6.28515625" style="1" customWidth="1"/>
    <col min="8688" max="8688" width="85.85546875" style="1" customWidth="1"/>
    <col min="8689" max="8689" width="12.42578125" style="1" customWidth="1"/>
    <col min="8690" max="8690" width="12.140625" style="1" customWidth="1"/>
    <col min="8691" max="8691" width="11.42578125" style="1" customWidth="1"/>
    <col min="8692" max="8692" width="10.42578125" style="1" customWidth="1"/>
    <col min="8693" max="8693" width="11.28515625" style="1" customWidth="1"/>
    <col min="8694" max="8694" width="12.42578125" style="1" customWidth="1"/>
    <col min="8695" max="8695" width="13.28515625" style="1" customWidth="1"/>
    <col min="8696" max="8696" width="12.42578125" style="1" customWidth="1"/>
    <col min="8697" max="8697" width="8.85546875" style="1" customWidth="1"/>
    <col min="8698" max="8698" width="8.28515625" style="1" customWidth="1"/>
    <col min="8699" max="8699" width="109.42578125" style="1" customWidth="1"/>
    <col min="8700" max="8942" width="9.140625" style="1"/>
    <col min="8943" max="8943" width="6.28515625" style="1" customWidth="1"/>
    <col min="8944" max="8944" width="85.85546875" style="1" customWidth="1"/>
    <col min="8945" max="8945" width="12.42578125" style="1" customWidth="1"/>
    <col min="8946" max="8946" width="12.140625" style="1" customWidth="1"/>
    <col min="8947" max="8947" width="11.42578125" style="1" customWidth="1"/>
    <col min="8948" max="8948" width="10.42578125" style="1" customWidth="1"/>
    <col min="8949" max="8949" width="11.28515625" style="1" customWidth="1"/>
    <col min="8950" max="8950" width="12.42578125" style="1" customWidth="1"/>
    <col min="8951" max="8951" width="13.28515625" style="1" customWidth="1"/>
    <col min="8952" max="8952" width="12.42578125" style="1" customWidth="1"/>
    <col min="8953" max="8953" width="8.85546875" style="1" customWidth="1"/>
    <col min="8954" max="8954" width="8.28515625" style="1" customWidth="1"/>
    <col min="8955" max="8955" width="109.42578125" style="1" customWidth="1"/>
    <col min="8956" max="9198" width="9.140625" style="1"/>
    <col min="9199" max="9199" width="6.28515625" style="1" customWidth="1"/>
    <col min="9200" max="9200" width="85.85546875" style="1" customWidth="1"/>
    <col min="9201" max="9201" width="12.42578125" style="1" customWidth="1"/>
    <col min="9202" max="9202" width="12.140625" style="1" customWidth="1"/>
    <col min="9203" max="9203" width="11.42578125" style="1" customWidth="1"/>
    <col min="9204" max="9204" width="10.42578125" style="1" customWidth="1"/>
    <col min="9205" max="9205" width="11.28515625" style="1" customWidth="1"/>
    <col min="9206" max="9206" width="12.42578125" style="1" customWidth="1"/>
    <col min="9207" max="9207" width="13.28515625" style="1" customWidth="1"/>
    <col min="9208" max="9208" width="12.42578125" style="1" customWidth="1"/>
    <col min="9209" max="9209" width="8.85546875" style="1" customWidth="1"/>
    <col min="9210" max="9210" width="8.28515625" style="1" customWidth="1"/>
    <col min="9211" max="9211" width="109.42578125" style="1" customWidth="1"/>
    <col min="9212" max="9454" width="9.140625" style="1"/>
    <col min="9455" max="9455" width="6.28515625" style="1" customWidth="1"/>
    <col min="9456" max="9456" width="85.85546875" style="1" customWidth="1"/>
    <col min="9457" max="9457" width="12.42578125" style="1" customWidth="1"/>
    <col min="9458" max="9458" width="12.140625" style="1" customWidth="1"/>
    <col min="9459" max="9459" width="11.42578125" style="1" customWidth="1"/>
    <col min="9460" max="9460" width="10.42578125" style="1" customWidth="1"/>
    <col min="9461" max="9461" width="11.28515625" style="1" customWidth="1"/>
    <col min="9462" max="9462" width="12.42578125" style="1" customWidth="1"/>
    <col min="9463" max="9463" width="13.28515625" style="1" customWidth="1"/>
    <col min="9464" max="9464" width="12.42578125" style="1" customWidth="1"/>
    <col min="9465" max="9465" width="8.85546875" style="1" customWidth="1"/>
    <col min="9466" max="9466" width="8.28515625" style="1" customWidth="1"/>
    <col min="9467" max="9467" width="109.42578125" style="1" customWidth="1"/>
    <col min="9468" max="9710" width="9.140625" style="1"/>
    <col min="9711" max="9711" width="6.28515625" style="1" customWidth="1"/>
    <col min="9712" max="9712" width="85.85546875" style="1" customWidth="1"/>
    <col min="9713" max="9713" width="12.42578125" style="1" customWidth="1"/>
    <col min="9714" max="9714" width="12.140625" style="1" customWidth="1"/>
    <col min="9715" max="9715" width="11.42578125" style="1" customWidth="1"/>
    <col min="9716" max="9716" width="10.42578125" style="1" customWidth="1"/>
    <col min="9717" max="9717" width="11.28515625" style="1" customWidth="1"/>
    <col min="9718" max="9718" width="12.42578125" style="1" customWidth="1"/>
    <col min="9719" max="9719" width="13.28515625" style="1" customWidth="1"/>
    <col min="9720" max="9720" width="12.42578125" style="1" customWidth="1"/>
    <col min="9721" max="9721" width="8.85546875" style="1" customWidth="1"/>
    <col min="9722" max="9722" width="8.28515625" style="1" customWidth="1"/>
    <col min="9723" max="9723" width="109.42578125" style="1" customWidth="1"/>
    <col min="9724" max="9966" width="9.140625" style="1"/>
    <col min="9967" max="9967" width="6.28515625" style="1" customWidth="1"/>
    <col min="9968" max="9968" width="85.85546875" style="1" customWidth="1"/>
    <col min="9969" max="9969" width="12.42578125" style="1" customWidth="1"/>
    <col min="9970" max="9970" width="12.140625" style="1" customWidth="1"/>
    <col min="9971" max="9971" width="11.42578125" style="1" customWidth="1"/>
    <col min="9972" max="9972" width="10.42578125" style="1" customWidth="1"/>
    <col min="9973" max="9973" width="11.28515625" style="1" customWidth="1"/>
    <col min="9974" max="9974" width="12.42578125" style="1" customWidth="1"/>
    <col min="9975" max="9975" width="13.28515625" style="1" customWidth="1"/>
    <col min="9976" max="9976" width="12.42578125" style="1" customWidth="1"/>
    <col min="9977" max="9977" width="8.85546875" style="1" customWidth="1"/>
    <col min="9978" max="9978" width="8.28515625" style="1" customWidth="1"/>
    <col min="9979" max="9979" width="109.42578125" style="1" customWidth="1"/>
    <col min="9980" max="10222" width="9.140625" style="1"/>
    <col min="10223" max="10223" width="6.28515625" style="1" customWidth="1"/>
    <col min="10224" max="10224" width="85.85546875" style="1" customWidth="1"/>
    <col min="10225" max="10225" width="12.42578125" style="1" customWidth="1"/>
    <col min="10226" max="10226" width="12.140625" style="1" customWidth="1"/>
    <col min="10227" max="10227" width="11.42578125" style="1" customWidth="1"/>
    <col min="10228" max="10228" width="10.42578125" style="1" customWidth="1"/>
    <col min="10229" max="10229" width="11.28515625" style="1" customWidth="1"/>
    <col min="10230" max="10230" width="12.42578125" style="1" customWidth="1"/>
    <col min="10231" max="10231" width="13.28515625" style="1" customWidth="1"/>
    <col min="10232" max="10232" width="12.42578125" style="1" customWidth="1"/>
    <col min="10233" max="10233" width="8.85546875" style="1" customWidth="1"/>
    <col min="10234" max="10234" width="8.28515625" style="1" customWidth="1"/>
    <col min="10235" max="10235" width="109.42578125" style="1" customWidth="1"/>
    <col min="10236" max="10478" width="9.140625" style="1"/>
    <col min="10479" max="10479" width="6.28515625" style="1" customWidth="1"/>
    <col min="10480" max="10480" width="85.85546875" style="1" customWidth="1"/>
    <col min="10481" max="10481" width="12.42578125" style="1" customWidth="1"/>
    <col min="10482" max="10482" width="12.140625" style="1" customWidth="1"/>
    <col min="10483" max="10483" width="11.42578125" style="1" customWidth="1"/>
    <col min="10484" max="10484" width="10.42578125" style="1" customWidth="1"/>
    <col min="10485" max="10485" width="11.28515625" style="1" customWidth="1"/>
    <col min="10486" max="10486" width="12.42578125" style="1" customWidth="1"/>
    <col min="10487" max="10487" width="13.28515625" style="1" customWidth="1"/>
    <col min="10488" max="10488" width="12.42578125" style="1" customWidth="1"/>
    <col min="10489" max="10489" width="8.85546875" style="1" customWidth="1"/>
    <col min="10490" max="10490" width="8.28515625" style="1" customWidth="1"/>
    <col min="10491" max="10491" width="109.42578125" style="1" customWidth="1"/>
    <col min="10492" max="10734" width="9.140625" style="1"/>
    <col min="10735" max="10735" width="6.28515625" style="1" customWidth="1"/>
    <col min="10736" max="10736" width="85.85546875" style="1" customWidth="1"/>
    <col min="10737" max="10737" width="12.42578125" style="1" customWidth="1"/>
    <col min="10738" max="10738" width="12.140625" style="1" customWidth="1"/>
    <col min="10739" max="10739" width="11.42578125" style="1" customWidth="1"/>
    <col min="10740" max="10740" width="10.42578125" style="1" customWidth="1"/>
    <col min="10741" max="10741" width="11.28515625" style="1" customWidth="1"/>
    <col min="10742" max="10742" width="12.42578125" style="1" customWidth="1"/>
    <col min="10743" max="10743" width="13.28515625" style="1" customWidth="1"/>
    <col min="10744" max="10744" width="12.42578125" style="1" customWidth="1"/>
    <col min="10745" max="10745" width="8.85546875" style="1" customWidth="1"/>
    <col min="10746" max="10746" width="8.28515625" style="1" customWidth="1"/>
    <col min="10747" max="10747" width="109.42578125" style="1" customWidth="1"/>
    <col min="10748" max="10990" width="9.140625" style="1"/>
    <col min="10991" max="10991" width="6.28515625" style="1" customWidth="1"/>
    <col min="10992" max="10992" width="85.85546875" style="1" customWidth="1"/>
    <col min="10993" max="10993" width="12.42578125" style="1" customWidth="1"/>
    <col min="10994" max="10994" width="12.140625" style="1" customWidth="1"/>
    <col min="10995" max="10995" width="11.42578125" style="1" customWidth="1"/>
    <col min="10996" max="10996" width="10.42578125" style="1" customWidth="1"/>
    <col min="10997" max="10997" width="11.28515625" style="1" customWidth="1"/>
    <col min="10998" max="10998" width="12.42578125" style="1" customWidth="1"/>
    <col min="10999" max="10999" width="13.28515625" style="1" customWidth="1"/>
    <col min="11000" max="11000" width="12.42578125" style="1" customWidth="1"/>
    <col min="11001" max="11001" width="8.85546875" style="1" customWidth="1"/>
    <col min="11002" max="11002" width="8.28515625" style="1" customWidth="1"/>
    <col min="11003" max="11003" width="109.42578125" style="1" customWidth="1"/>
    <col min="11004" max="11246" width="9.140625" style="1"/>
    <col min="11247" max="11247" width="6.28515625" style="1" customWidth="1"/>
    <col min="11248" max="11248" width="85.85546875" style="1" customWidth="1"/>
    <col min="11249" max="11249" width="12.42578125" style="1" customWidth="1"/>
    <col min="11250" max="11250" width="12.140625" style="1" customWidth="1"/>
    <col min="11251" max="11251" width="11.42578125" style="1" customWidth="1"/>
    <col min="11252" max="11252" width="10.42578125" style="1" customWidth="1"/>
    <col min="11253" max="11253" width="11.28515625" style="1" customWidth="1"/>
    <col min="11254" max="11254" width="12.42578125" style="1" customWidth="1"/>
    <col min="11255" max="11255" width="13.28515625" style="1" customWidth="1"/>
    <col min="11256" max="11256" width="12.42578125" style="1" customWidth="1"/>
    <col min="11257" max="11257" width="8.85546875" style="1" customWidth="1"/>
    <col min="11258" max="11258" width="8.28515625" style="1" customWidth="1"/>
    <col min="11259" max="11259" width="109.42578125" style="1" customWidth="1"/>
    <col min="11260" max="11502" width="9.140625" style="1"/>
    <col min="11503" max="11503" width="6.28515625" style="1" customWidth="1"/>
    <col min="11504" max="11504" width="85.85546875" style="1" customWidth="1"/>
    <col min="11505" max="11505" width="12.42578125" style="1" customWidth="1"/>
    <col min="11506" max="11506" width="12.140625" style="1" customWidth="1"/>
    <col min="11507" max="11507" width="11.42578125" style="1" customWidth="1"/>
    <col min="11508" max="11508" width="10.42578125" style="1" customWidth="1"/>
    <col min="11509" max="11509" width="11.28515625" style="1" customWidth="1"/>
    <col min="11510" max="11510" width="12.42578125" style="1" customWidth="1"/>
    <col min="11511" max="11511" width="13.28515625" style="1" customWidth="1"/>
    <col min="11512" max="11512" width="12.42578125" style="1" customWidth="1"/>
    <col min="11513" max="11513" width="8.85546875" style="1" customWidth="1"/>
    <col min="11514" max="11514" width="8.28515625" style="1" customWidth="1"/>
    <col min="11515" max="11515" width="109.42578125" style="1" customWidth="1"/>
    <col min="11516" max="11758" width="9.140625" style="1"/>
    <col min="11759" max="11759" width="6.28515625" style="1" customWidth="1"/>
    <col min="11760" max="11760" width="85.85546875" style="1" customWidth="1"/>
    <col min="11761" max="11761" width="12.42578125" style="1" customWidth="1"/>
    <col min="11762" max="11762" width="12.140625" style="1" customWidth="1"/>
    <col min="11763" max="11763" width="11.42578125" style="1" customWidth="1"/>
    <col min="11764" max="11764" width="10.42578125" style="1" customWidth="1"/>
    <col min="11765" max="11765" width="11.28515625" style="1" customWidth="1"/>
    <col min="11766" max="11766" width="12.42578125" style="1" customWidth="1"/>
    <col min="11767" max="11767" width="13.28515625" style="1" customWidth="1"/>
    <col min="11768" max="11768" width="12.42578125" style="1" customWidth="1"/>
    <col min="11769" max="11769" width="8.85546875" style="1" customWidth="1"/>
    <col min="11770" max="11770" width="8.28515625" style="1" customWidth="1"/>
    <col min="11771" max="11771" width="109.42578125" style="1" customWidth="1"/>
    <col min="11772" max="12014" width="9.140625" style="1"/>
    <col min="12015" max="12015" width="6.28515625" style="1" customWidth="1"/>
    <col min="12016" max="12016" width="85.85546875" style="1" customWidth="1"/>
    <col min="12017" max="12017" width="12.42578125" style="1" customWidth="1"/>
    <col min="12018" max="12018" width="12.140625" style="1" customWidth="1"/>
    <col min="12019" max="12019" width="11.42578125" style="1" customWidth="1"/>
    <col min="12020" max="12020" width="10.42578125" style="1" customWidth="1"/>
    <col min="12021" max="12021" width="11.28515625" style="1" customWidth="1"/>
    <col min="12022" max="12022" width="12.42578125" style="1" customWidth="1"/>
    <col min="12023" max="12023" width="13.28515625" style="1" customWidth="1"/>
    <col min="12024" max="12024" width="12.42578125" style="1" customWidth="1"/>
    <col min="12025" max="12025" width="8.85546875" style="1" customWidth="1"/>
    <col min="12026" max="12026" width="8.28515625" style="1" customWidth="1"/>
    <col min="12027" max="12027" width="109.42578125" style="1" customWidth="1"/>
    <col min="12028" max="12270" width="9.140625" style="1"/>
    <col min="12271" max="12271" width="6.28515625" style="1" customWidth="1"/>
    <col min="12272" max="12272" width="85.85546875" style="1" customWidth="1"/>
    <col min="12273" max="12273" width="12.42578125" style="1" customWidth="1"/>
    <col min="12274" max="12274" width="12.140625" style="1" customWidth="1"/>
    <col min="12275" max="12275" width="11.42578125" style="1" customWidth="1"/>
    <col min="12276" max="12276" width="10.42578125" style="1" customWidth="1"/>
    <col min="12277" max="12277" width="11.28515625" style="1" customWidth="1"/>
    <col min="12278" max="12278" width="12.42578125" style="1" customWidth="1"/>
    <col min="12279" max="12279" width="13.28515625" style="1" customWidth="1"/>
    <col min="12280" max="12280" width="12.42578125" style="1" customWidth="1"/>
    <col min="12281" max="12281" width="8.85546875" style="1" customWidth="1"/>
    <col min="12282" max="12282" width="8.28515625" style="1" customWidth="1"/>
    <col min="12283" max="12283" width="109.42578125" style="1" customWidth="1"/>
    <col min="12284" max="12526" width="9.140625" style="1"/>
    <col min="12527" max="12527" width="6.28515625" style="1" customWidth="1"/>
    <col min="12528" max="12528" width="85.85546875" style="1" customWidth="1"/>
    <col min="12529" max="12529" width="12.42578125" style="1" customWidth="1"/>
    <col min="12530" max="12530" width="12.140625" style="1" customWidth="1"/>
    <col min="12531" max="12531" width="11.42578125" style="1" customWidth="1"/>
    <col min="12532" max="12532" width="10.42578125" style="1" customWidth="1"/>
    <col min="12533" max="12533" width="11.28515625" style="1" customWidth="1"/>
    <col min="12534" max="12534" width="12.42578125" style="1" customWidth="1"/>
    <col min="12535" max="12535" width="13.28515625" style="1" customWidth="1"/>
    <col min="12536" max="12536" width="12.42578125" style="1" customWidth="1"/>
    <col min="12537" max="12537" width="8.85546875" style="1" customWidth="1"/>
    <col min="12538" max="12538" width="8.28515625" style="1" customWidth="1"/>
    <col min="12539" max="12539" width="109.42578125" style="1" customWidth="1"/>
    <col min="12540" max="12782" width="9.140625" style="1"/>
    <col min="12783" max="12783" width="6.28515625" style="1" customWidth="1"/>
    <col min="12784" max="12784" width="85.85546875" style="1" customWidth="1"/>
    <col min="12785" max="12785" width="12.42578125" style="1" customWidth="1"/>
    <col min="12786" max="12786" width="12.140625" style="1" customWidth="1"/>
    <col min="12787" max="12787" width="11.42578125" style="1" customWidth="1"/>
    <col min="12788" max="12788" width="10.42578125" style="1" customWidth="1"/>
    <col min="12789" max="12789" width="11.28515625" style="1" customWidth="1"/>
    <col min="12790" max="12790" width="12.42578125" style="1" customWidth="1"/>
    <col min="12791" max="12791" width="13.28515625" style="1" customWidth="1"/>
    <col min="12792" max="12792" width="12.42578125" style="1" customWidth="1"/>
    <col min="12793" max="12793" width="8.85546875" style="1" customWidth="1"/>
    <col min="12794" max="12794" width="8.28515625" style="1" customWidth="1"/>
    <col min="12795" max="12795" width="109.42578125" style="1" customWidth="1"/>
    <col min="12796" max="13038" width="9.140625" style="1"/>
    <col min="13039" max="13039" width="6.28515625" style="1" customWidth="1"/>
    <col min="13040" max="13040" width="85.85546875" style="1" customWidth="1"/>
    <col min="13041" max="13041" width="12.42578125" style="1" customWidth="1"/>
    <col min="13042" max="13042" width="12.140625" style="1" customWidth="1"/>
    <col min="13043" max="13043" width="11.42578125" style="1" customWidth="1"/>
    <col min="13044" max="13044" width="10.42578125" style="1" customWidth="1"/>
    <col min="13045" max="13045" width="11.28515625" style="1" customWidth="1"/>
    <col min="13046" max="13046" width="12.42578125" style="1" customWidth="1"/>
    <col min="13047" max="13047" width="13.28515625" style="1" customWidth="1"/>
    <col min="13048" max="13048" width="12.42578125" style="1" customWidth="1"/>
    <col min="13049" max="13049" width="8.85546875" style="1" customWidth="1"/>
    <col min="13050" max="13050" width="8.28515625" style="1" customWidth="1"/>
    <col min="13051" max="13051" width="109.42578125" style="1" customWidth="1"/>
    <col min="13052" max="13294" width="9.140625" style="1"/>
    <col min="13295" max="13295" width="6.28515625" style="1" customWidth="1"/>
    <col min="13296" max="13296" width="85.85546875" style="1" customWidth="1"/>
    <col min="13297" max="13297" width="12.42578125" style="1" customWidth="1"/>
    <col min="13298" max="13298" width="12.140625" style="1" customWidth="1"/>
    <col min="13299" max="13299" width="11.42578125" style="1" customWidth="1"/>
    <col min="13300" max="13300" width="10.42578125" style="1" customWidth="1"/>
    <col min="13301" max="13301" width="11.28515625" style="1" customWidth="1"/>
    <col min="13302" max="13302" width="12.42578125" style="1" customWidth="1"/>
    <col min="13303" max="13303" width="13.28515625" style="1" customWidth="1"/>
    <col min="13304" max="13304" width="12.42578125" style="1" customWidth="1"/>
    <col min="13305" max="13305" width="8.85546875" style="1" customWidth="1"/>
    <col min="13306" max="13306" width="8.28515625" style="1" customWidth="1"/>
    <col min="13307" max="13307" width="109.42578125" style="1" customWidth="1"/>
    <col min="13308" max="13550" width="9.140625" style="1"/>
    <col min="13551" max="13551" width="6.28515625" style="1" customWidth="1"/>
    <col min="13552" max="13552" width="85.85546875" style="1" customWidth="1"/>
    <col min="13553" max="13553" width="12.42578125" style="1" customWidth="1"/>
    <col min="13554" max="13554" width="12.140625" style="1" customWidth="1"/>
    <col min="13555" max="13555" width="11.42578125" style="1" customWidth="1"/>
    <col min="13556" max="13556" width="10.42578125" style="1" customWidth="1"/>
    <col min="13557" max="13557" width="11.28515625" style="1" customWidth="1"/>
    <col min="13558" max="13558" width="12.42578125" style="1" customWidth="1"/>
    <col min="13559" max="13559" width="13.28515625" style="1" customWidth="1"/>
    <col min="13560" max="13560" width="12.42578125" style="1" customWidth="1"/>
    <col min="13561" max="13561" width="8.85546875" style="1" customWidth="1"/>
    <col min="13562" max="13562" width="8.28515625" style="1" customWidth="1"/>
    <col min="13563" max="13563" width="109.42578125" style="1" customWidth="1"/>
    <col min="13564" max="13806" width="9.140625" style="1"/>
    <col min="13807" max="13807" width="6.28515625" style="1" customWidth="1"/>
    <col min="13808" max="13808" width="85.85546875" style="1" customWidth="1"/>
    <col min="13809" max="13809" width="12.42578125" style="1" customWidth="1"/>
    <col min="13810" max="13810" width="12.140625" style="1" customWidth="1"/>
    <col min="13811" max="13811" width="11.42578125" style="1" customWidth="1"/>
    <col min="13812" max="13812" width="10.42578125" style="1" customWidth="1"/>
    <col min="13813" max="13813" width="11.28515625" style="1" customWidth="1"/>
    <col min="13814" max="13814" width="12.42578125" style="1" customWidth="1"/>
    <col min="13815" max="13815" width="13.28515625" style="1" customWidth="1"/>
    <col min="13816" max="13816" width="12.42578125" style="1" customWidth="1"/>
    <col min="13817" max="13817" width="8.85546875" style="1" customWidth="1"/>
    <col min="13818" max="13818" width="8.28515625" style="1" customWidth="1"/>
    <col min="13819" max="13819" width="109.42578125" style="1" customWidth="1"/>
    <col min="13820" max="14062" width="9.140625" style="1"/>
    <col min="14063" max="14063" width="6.28515625" style="1" customWidth="1"/>
    <col min="14064" max="14064" width="85.85546875" style="1" customWidth="1"/>
    <col min="14065" max="14065" width="12.42578125" style="1" customWidth="1"/>
    <col min="14066" max="14066" width="12.140625" style="1" customWidth="1"/>
    <col min="14067" max="14067" width="11.42578125" style="1" customWidth="1"/>
    <col min="14068" max="14068" width="10.42578125" style="1" customWidth="1"/>
    <col min="14069" max="14069" width="11.28515625" style="1" customWidth="1"/>
    <col min="14070" max="14070" width="12.42578125" style="1" customWidth="1"/>
    <col min="14071" max="14071" width="13.28515625" style="1" customWidth="1"/>
    <col min="14072" max="14072" width="12.42578125" style="1" customWidth="1"/>
    <col min="14073" max="14073" width="8.85546875" style="1" customWidth="1"/>
    <col min="14074" max="14074" width="8.28515625" style="1" customWidth="1"/>
    <col min="14075" max="14075" width="109.42578125" style="1" customWidth="1"/>
    <col min="14076" max="14318" width="9.140625" style="1"/>
    <col min="14319" max="14319" width="6.28515625" style="1" customWidth="1"/>
    <col min="14320" max="14320" width="85.85546875" style="1" customWidth="1"/>
    <col min="14321" max="14321" width="12.42578125" style="1" customWidth="1"/>
    <col min="14322" max="14322" width="12.140625" style="1" customWidth="1"/>
    <col min="14323" max="14323" width="11.42578125" style="1" customWidth="1"/>
    <col min="14324" max="14324" width="10.42578125" style="1" customWidth="1"/>
    <col min="14325" max="14325" width="11.28515625" style="1" customWidth="1"/>
    <col min="14326" max="14326" width="12.42578125" style="1" customWidth="1"/>
    <col min="14327" max="14327" width="13.28515625" style="1" customWidth="1"/>
    <col min="14328" max="14328" width="12.42578125" style="1" customWidth="1"/>
    <col min="14329" max="14329" width="8.85546875" style="1" customWidth="1"/>
    <col min="14330" max="14330" width="8.28515625" style="1" customWidth="1"/>
    <col min="14331" max="14331" width="109.42578125" style="1" customWidth="1"/>
    <col min="14332" max="14574" width="9.140625" style="1"/>
    <col min="14575" max="14575" width="6.28515625" style="1" customWidth="1"/>
    <col min="14576" max="14576" width="85.85546875" style="1" customWidth="1"/>
    <col min="14577" max="14577" width="12.42578125" style="1" customWidth="1"/>
    <col min="14578" max="14578" width="12.140625" style="1" customWidth="1"/>
    <col min="14579" max="14579" width="11.42578125" style="1" customWidth="1"/>
    <col min="14580" max="14580" width="10.42578125" style="1" customWidth="1"/>
    <col min="14581" max="14581" width="11.28515625" style="1" customWidth="1"/>
    <col min="14582" max="14582" width="12.42578125" style="1" customWidth="1"/>
    <col min="14583" max="14583" width="13.28515625" style="1" customWidth="1"/>
    <col min="14584" max="14584" width="12.42578125" style="1" customWidth="1"/>
    <col min="14585" max="14585" width="8.85546875" style="1" customWidth="1"/>
    <col min="14586" max="14586" width="8.28515625" style="1" customWidth="1"/>
    <col min="14587" max="14587" width="109.42578125" style="1" customWidth="1"/>
    <col min="14588" max="14830" width="9.140625" style="1"/>
    <col min="14831" max="14831" width="6.28515625" style="1" customWidth="1"/>
    <col min="14832" max="14832" width="85.85546875" style="1" customWidth="1"/>
    <col min="14833" max="14833" width="12.42578125" style="1" customWidth="1"/>
    <col min="14834" max="14834" width="12.140625" style="1" customWidth="1"/>
    <col min="14835" max="14835" width="11.42578125" style="1" customWidth="1"/>
    <col min="14836" max="14836" width="10.42578125" style="1" customWidth="1"/>
    <col min="14837" max="14837" width="11.28515625" style="1" customWidth="1"/>
    <col min="14838" max="14838" width="12.42578125" style="1" customWidth="1"/>
    <col min="14839" max="14839" width="13.28515625" style="1" customWidth="1"/>
    <col min="14840" max="14840" width="12.42578125" style="1" customWidth="1"/>
    <col min="14841" max="14841" width="8.85546875" style="1" customWidth="1"/>
    <col min="14842" max="14842" width="8.28515625" style="1" customWidth="1"/>
    <col min="14843" max="14843" width="109.42578125" style="1" customWidth="1"/>
    <col min="14844" max="15086" width="9.140625" style="1"/>
    <col min="15087" max="15087" width="6.28515625" style="1" customWidth="1"/>
    <col min="15088" max="15088" width="85.85546875" style="1" customWidth="1"/>
    <col min="15089" max="15089" width="12.42578125" style="1" customWidth="1"/>
    <col min="15090" max="15090" width="12.140625" style="1" customWidth="1"/>
    <col min="15091" max="15091" width="11.42578125" style="1" customWidth="1"/>
    <col min="15092" max="15092" width="10.42578125" style="1" customWidth="1"/>
    <col min="15093" max="15093" width="11.28515625" style="1" customWidth="1"/>
    <col min="15094" max="15094" width="12.42578125" style="1" customWidth="1"/>
    <col min="15095" max="15095" width="13.28515625" style="1" customWidth="1"/>
    <col min="15096" max="15096" width="12.42578125" style="1" customWidth="1"/>
    <col min="15097" max="15097" width="8.85546875" style="1" customWidth="1"/>
    <col min="15098" max="15098" width="8.28515625" style="1" customWidth="1"/>
    <col min="15099" max="15099" width="109.42578125" style="1" customWidth="1"/>
    <col min="15100" max="15342" width="9.140625" style="1"/>
    <col min="15343" max="15343" width="6.28515625" style="1" customWidth="1"/>
    <col min="15344" max="15344" width="85.85546875" style="1" customWidth="1"/>
    <col min="15345" max="15345" width="12.42578125" style="1" customWidth="1"/>
    <col min="15346" max="15346" width="12.140625" style="1" customWidth="1"/>
    <col min="15347" max="15347" width="11.42578125" style="1" customWidth="1"/>
    <col min="15348" max="15348" width="10.42578125" style="1" customWidth="1"/>
    <col min="15349" max="15349" width="11.28515625" style="1" customWidth="1"/>
    <col min="15350" max="15350" width="12.42578125" style="1" customWidth="1"/>
    <col min="15351" max="15351" width="13.28515625" style="1" customWidth="1"/>
    <col min="15352" max="15352" width="12.42578125" style="1" customWidth="1"/>
    <col min="15353" max="15353" width="8.85546875" style="1" customWidth="1"/>
    <col min="15354" max="15354" width="8.28515625" style="1" customWidth="1"/>
    <col min="15355" max="15355" width="109.42578125" style="1" customWidth="1"/>
    <col min="15356" max="15598" width="9.140625" style="1"/>
    <col min="15599" max="15599" width="6.28515625" style="1" customWidth="1"/>
    <col min="15600" max="15600" width="85.85546875" style="1" customWidth="1"/>
    <col min="15601" max="15601" width="12.42578125" style="1" customWidth="1"/>
    <col min="15602" max="15602" width="12.140625" style="1" customWidth="1"/>
    <col min="15603" max="15603" width="11.42578125" style="1" customWidth="1"/>
    <col min="15604" max="15604" width="10.42578125" style="1" customWidth="1"/>
    <col min="15605" max="15605" width="11.28515625" style="1" customWidth="1"/>
    <col min="15606" max="15606" width="12.42578125" style="1" customWidth="1"/>
    <col min="15607" max="15607" width="13.28515625" style="1" customWidth="1"/>
    <col min="15608" max="15608" width="12.42578125" style="1" customWidth="1"/>
    <col min="15609" max="15609" width="8.85546875" style="1" customWidth="1"/>
    <col min="15610" max="15610" width="8.28515625" style="1" customWidth="1"/>
    <col min="15611" max="15611" width="109.42578125" style="1" customWidth="1"/>
    <col min="15612" max="15854" width="9.140625" style="1"/>
    <col min="15855" max="15855" width="6.28515625" style="1" customWidth="1"/>
    <col min="15856" max="15856" width="85.85546875" style="1" customWidth="1"/>
    <col min="15857" max="15857" width="12.42578125" style="1" customWidth="1"/>
    <col min="15858" max="15858" width="12.140625" style="1" customWidth="1"/>
    <col min="15859" max="15859" width="11.42578125" style="1" customWidth="1"/>
    <col min="15860" max="15860" width="10.42578125" style="1" customWidth="1"/>
    <col min="15861" max="15861" width="11.28515625" style="1" customWidth="1"/>
    <col min="15862" max="15862" width="12.42578125" style="1" customWidth="1"/>
    <col min="15863" max="15863" width="13.28515625" style="1" customWidth="1"/>
    <col min="15864" max="15864" width="12.42578125" style="1" customWidth="1"/>
    <col min="15865" max="15865" width="8.85546875" style="1" customWidth="1"/>
    <col min="15866" max="15866" width="8.28515625" style="1" customWidth="1"/>
    <col min="15867" max="15867" width="109.42578125" style="1" customWidth="1"/>
    <col min="15868" max="16110" width="9.140625" style="1"/>
    <col min="16111" max="16111" width="6.28515625" style="1" customWidth="1"/>
    <col min="16112" max="16112" width="85.85546875" style="1" customWidth="1"/>
    <col min="16113" max="16113" width="12.42578125" style="1" customWidth="1"/>
    <col min="16114" max="16114" width="12.140625" style="1" customWidth="1"/>
    <col min="16115" max="16115" width="11.42578125" style="1" customWidth="1"/>
    <col min="16116" max="16116" width="10.42578125" style="1" customWidth="1"/>
    <col min="16117" max="16117" width="11.28515625" style="1" customWidth="1"/>
    <col min="16118" max="16118" width="12.42578125" style="1" customWidth="1"/>
    <col min="16119" max="16119" width="13.28515625" style="1" customWidth="1"/>
    <col min="16120" max="16120" width="12.42578125" style="1" customWidth="1"/>
    <col min="16121" max="16121" width="8.85546875" style="1" customWidth="1"/>
    <col min="16122" max="16122" width="8.28515625" style="1" customWidth="1"/>
    <col min="16123" max="16123" width="109.42578125" style="1" customWidth="1"/>
    <col min="16124" max="16384" width="9.140625" style="1"/>
  </cols>
  <sheetData>
    <row r="1" spans="1:46" ht="15" x14ac:dyDescent="0.25">
      <c r="C1" s="2"/>
      <c r="F1" s="120" t="s">
        <v>125</v>
      </c>
    </row>
    <row r="2" spans="1:46" ht="15.75" x14ac:dyDescent="0.25">
      <c r="A2" s="147" t="s">
        <v>1</v>
      </c>
      <c r="B2" s="147"/>
      <c r="C2" s="147"/>
      <c r="D2" s="147"/>
      <c r="E2" s="147"/>
      <c r="F2" s="147"/>
    </row>
    <row r="3" spans="1:46" ht="13.5" customHeight="1" x14ac:dyDescent="0.25">
      <c r="A3" s="148" t="s">
        <v>51</v>
      </c>
      <c r="B3" s="148"/>
      <c r="C3" s="148"/>
      <c r="D3" s="148"/>
      <c r="E3" s="148"/>
      <c r="F3" s="148"/>
    </row>
    <row r="4" spans="1:46" ht="15.75" x14ac:dyDescent="0.25">
      <c r="A4" s="148" t="s">
        <v>108</v>
      </c>
      <c r="B4" s="148"/>
      <c r="C4" s="148"/>
      <c r="D4" s="148"/>
      <c r="E4" s="148"/>
      <c r="F4" s="148"/>
    </row>
    <row r="5" spans="1:46" ht="11.25" customHeight="1" x14ac:dyDescent="0.25">
      <c r="A5" s="3"/>
      <c r="B5" s="3"/>
      <c r="C5" s="3"/>
      <c r="D5" s="3"/>
      <c r="E5" s="3"/>
      <c r="F5" s="31" t="s">
        <v>0</v>
      </c>
    </row>
    <row r="6" spans="1:46" ht="13.5" customHeight="1" x14ac:dyDescent="0.2">
      <c r="A6" s="165" t="s">
        <v>54</v>
      </c>
      <c r="B6" s="166" t="s">
        <v>52</v>
      </c>
      <c r="C6" s="163" t="s">
        <v>105</v>
      </c>
      <c r="D6" s="167" t="s">
        <v>98</v>
      </c>
      <c r="E6" s="168"/>
      <c r="F6" s="16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46" ht="55.15" customHeight="1" x14ac:dyDescent="0.2">
      <c r="A7" s="165"/>
      <c r="B7" s="166"/>
      <c r="C7" s="164"/>
      <c r="D7" s="29" t="s">
        <v>93</v>
      </c>
      <c r="E7" s="29" t="s">
        <v>96</v>
      </c>
      <c r="F7" s="29" t="s">
        <v>97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46" ht="12.75" customHeight="1" x14ac:dyDescent="0.25">
      <c r="A8" s="21">
        <v>1</v>
      </c>
      <c r="B8" s="22">
        <v>2</v>
      </c>
      <c r="C8" s="23">
        <v>4</v>
      </c>
      <c r="D8" s="23">
        <v>5</v>
      </c>
      <c r="E8" s="23">
        <v>7</v>
      </c>
      <c r="F8" s="23">
        <v>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</row>
    <row r="9" spans="1:46" ht="17.25" customHeight="1" x14ac:dyDescent="0.2">
      <c r="A9" s="28">
        <v>1</v>
      </c>
      <c r="B9" s="26" t="s">
        <v>55</v>
      </c>
      <c r="C9" s="54">
        <f>C10+C11+C12</f>
        <v>36771</v>
      </c>
      <c r="D9" s="49">
        <v>583.42999999999995</v>
      </c>
      <c r="E9" s="49">
        <v>601.45000000000005</v>
      </c>
      <c r="F9" s="49">
        <v>599.88</v>
      </c>
      <c r="G9" s="25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46" ht="15.75" customHeight="1" x14ac:dyDescent="0.2">
      <c r="A10" s="124" t="s">
        <v>5</v>
      </c>
      <c r="B10" s="24" t="s">
        <v>85</v>
      </c>
      <c r="C10" s="126">
        <v>36567</v>
      </c>
      <c r="D10" s="50">
        <v>583.42999999999995</v>
      </c>
      <c r="E10" s="50">
        <v>589.66</v>
      </c>
      <c r="F10" s="50">
        <v>588.12</v>
      </c>
      <c r="G10" s="25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46" ht="15" customHeight="1" x14ac:dyDescent="0.2">
      <c r="A11" s="27" t="s">
        <v>8</v>
      </c>
      <c r="B11" s="24" t="s">
        <v>56</v>
      </c>
      <c r="C11" s="126">
        <v>0</v>
      </c>
      <c r="D11" s="50">
        <v>0</v>
      </c>
      <c r="E11" s="50">
        <v>0</v>
      </c>
      <c r="F11" s="50">
        <v>0</v>
      </c>
      <c r="G11" s="25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46" x14ac:dyDescent="0.2">
      <c r="A12" s="27" t="s">
        <v>10</v>
      </c>
      <c r="B12" s="24" t="s">
        <v>57</v>
      </c>
      <c r="C12" s="126">
        <v>204</v>
      </c>
      <c r="D12" s="50">
        <f t="shared" ref="D12:F12" si="0">D9-D10-D11</f>
        <v>0</v>
      </c>
      <c r="E12" s="50">
        <f t="shared" si="0"/>
        <v>11.790000000000077</v>
      </c>
      <c r="F12" s="50">
        <f t="shared" si="0"/>
        <v>11.759999999999991</v>
      </c>
      <c r="G12" s="25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46" ht="14.25" customHeight="1" x14ac:dyDescent="0.2">
      <c r="A13" s="28">
        <v>2</v>
      </c>
      <c r="B13" s="26" t="s">
        <v>91</v>
      </c>
      <c r="C13" s="54">
        <f>C14+C15+C16</f>
        <v>8557.59</v>
      </c>
      <c r="D13" s="49">
        <f>D14+D15+D16</f>
        <v>212.05</v>
      </c>
      <c r="E13" s="49">
        <f>E14+E15+E16</f>
        <v>214.54</v>
      </c>
      <c r="F13" s="49">
        <f t="shared" ref="F13" si="1">F14+F15+F16</f>
        <v>215.82</v>
      </c>
      <c r="G13" s="25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46" ht="15.75" customHeight="1" x14ac:dyDescent="0.2">
      <c r="A14" s="27" t="s">
        <v>23</v>
      </c>
      <c r="B14" s="24" t="s">
        <v>86</v>
      </c>
      <c r="C14" s="126">
        <v>8557.59</v>
      </c>
      <c r="D14" s="50">
        <v>212.05</v>
      </c>
      <c r="E14" s="50">
        <v>214.54</v>
      </c>
      <c r="F14" s="50">
        <v>215.82</v>
      </c>
      <c r="G14" s="25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46" ht="15.75" customHeight="1" x14ac:dyDescent="0.2">
      <c r="A15" s="27" t="s">
        <v>25</v>
      </c>
      <c r="B15" s="24" t="s">
        <v>56</v>
      </c>
      <c r="C15" s="126">
        <v>0</v>
      </c>
      <c r="D15" s="50">
        <v>0</v>
      </c>
      <c r="E15" s="50">
        <v>0</v>
      </c>
      <c r="F15" s="50">
        <v>0</v>
      </c>
      <c r="G15" s="25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46" ht="15" customHeight="1" x14ac:dyDescent="0.2">
      <c r="A16" s="27" t="s">
        <v>26</v>
      </c>
      <c r="B16" s="24" t="s">
        <v>57</v>
      </c>
      <c r="C16" s="126">
        <v>0</v>
      </c>
      <c r="D16" s="50">
        <v>0</v>
      </c>
      <c r="E16" s="50">
        <v>0</v>
      </c>
      <c r="F16" s="50">
        <v>0</v>
      </c>
      <c r="G16" s="25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16.5" customHeight="1" x14ac:dyDescent="0.2">
      <c r="A17" s="28">
        <v>3</v>
      </c>
      <c r="B17" s="26" t="s">
        <v>58</v>
      </c>
      <c r="C17" s="54">
        <f>C18+C19+C20</f>
        <v>1022.01</v>
      </c>
      <c r="D17" s="49">
        <f>D18+D19+D20</f>
        <v>25.41</v>
      </c>
      <c r="E17" s="49">
        <f t="shared" ref="E17:F17" si="2">E18+E19+E20</f>
        <v>25.41</v>
      </c>
      <c r="F17" s="49">
        <f t="shared" si="2"/>
        <v>25.41</v>
      </c>
      <c r="G17" s="25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15.75" customHeight="1" x14ac:dyDescent="0.2">
      <c r="A18" s="27" t="s">
        <v>27</v>
      </c>
      <c r="B18" s="24" t="s">
        <v>87</v>
      </c>
      <c r="C18" s="126">
        <v>1022.01</v>
      </c>
      <c r="D18" s="50">
        <v>25.41</v>
      </c>
      <c r="E18" s="50">
        <v>25.41</v>
      </c>
      <c r="F18" s="50">
        <v>25.41</v>
      </c>
      <c r="G18" s="25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15.75" customHeight="1" x14ac:dyDescent="0.2">
      <c r="A19" s="27" t="s">
        <v>28</v>
      </c>
      <c r="B19" s="24" t="s">
        <v>56</v>
      </c>
      <c r="C19" s="126">
        <v>0</v>
      </c>
      <c r="D19" s="50">
        <v>0</v>
      </c>
      <c r="E19" s="50">
        <v>0</v>
      </c>
      <c r="F19" s="50">
        <v>0</v>
      </c>
      <c r="G19" s="25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27" t="s">
        <v>29</v>
      </c>
      <c r="B20" s="24" t="s">
        <v>57</v>
      </c>
      <c r="C20" s="126">
        <v>0</v>
      </c>
      <c r="D20" s="50">
        <v>0</v>
      </c>
      <c r="E20" s="50">
        <v>0</v>
      </c>
      <c r="F20" s="50">
        <v>0</v>
      </c>
      <c r="G20" s="25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ht="20.25" customHeight="1" x14ac:dyDescent="0.2">
      <c r="A21" s="28">
        <v>4</v>
      </c>
      <c r="B21" s="108" t="s">
        <v>92</v>
      </c>
      <c r="C21" s="54">
        <f>C22+C23+C24</f>
        <v>46350.6</v>
      </c>
      <c r="D21" s="109">
        <f>D22+D23+D24</f>
        <v>820.89</v>
      </c>
      <c r="E21" s="109">
        <f>E22+E23+E24</f>
        <v>841.4</v>
      </c>
      <c r="F21" s="109">
        <f t="shared" ref="F21" si="3">F22+F23+F24</f>
        <v>841.11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ht="13.5" customHeight="1" x14ac:dyDescent="0.2">
      <c r="A22" s="32" t="s">
        <v>59</v>
      </c>
      <c r="B22" s="24" t="s">
        <v>88</v>
      </c>
      <c r="C22" s="126">
        <f t="shared" ref="C22:D22" si="4">C10+C14+C18</f>
        <v>46146.6</v>
      </c>
      <c r="D22" s="50">
        <f t="shared" si="4"/>
        <v>820.89</v>
      </c>
      <c r="E22" s="50">
        <f t="shared" ref="E22:F22" si="5">E10+E14+E18</f>
        <v>829.6099999999999</v>
      </c>
      <c r="F22" s="50">
        <f t="shared" si="5"/>
        <v>829.35</v>
      </c>
      <c r="G22" s="25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16.5" customHeight="1" x14ac:dyDescent="0.2">
      <c r="A23" s="27" t="s">
        <v>60</v>
      </c>
      <c r="B23" s="24" t="s">
        <v>56</v>
      </c>
      <c r="C23" s="126">
        <f>C11+C15+C19</f>
        <v>0</v>
      </c>
      <c r="D23" s="50">
        <f>D11+D15+D19</f>
        <v>0</v>
      </c>
      <c r="E23" s="50">
        <f t="shared" ref="E23:F23" si="6">E11+E15+E19</f>
        <v>0</v>
      </c>
      <c r="F23" s="50">
        <f t="shared" si="6"/>
        <v>0</v>
      </c>
      <c r="G23" s="25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15.75" customHeight="1" x14ac:dyDescent="0.2">
      <c r="A24" s="27" t="s">
        <v>61</v>
      </c>
      <c r="B24" s="24" t="s">
        <v>57</v>
      </c>
      <c r="C24" s="126">
        <f>C12+C16+C20</f>
        <v>204</v>
      </c>
      <c r="D24" s="50">
        <f>D12+D16+D20</f>
        <v>0</v>
      </c>
      <c r="E24" s="50">
        <f t="shared" ref="E24:F24" si="7">E12+E16+E20</f>
        <v>11.790000000000077</v>
      </c>
      <c r="F24" s="50">
        <f t="shared" si="7"/>
        <v>11.759999999999991</v>
      </c>
      <c r="G24" s="25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ht="25.5" customHeight="1" x14ac:dyDescent="0.2">
      <c r="A25" s="28">
        <v>5</v>
      </c>
      <c r="B25" s="26" t="s">
        <v>62</v>
      </c>
      <c r="C25" s="54">
        <f t="shared" ref="C25:C33" si="8">D25+E25+F25</f>
        <v>33239.473430999999</v>
      </c>
      <c r="D25" s="49">
        <f>D26+D27+D28</f>
        <v>24067.673910000001</v>
      </c>
      <c r="E25" s="49">
        <f>E26+E27+E28</f>
        <v>8052.1979999999994</v>
      </c>
      <c r="F25" s="49">
        <f t="shared" ref="F25" si="9">F26+F27+F28</f>
        <v>1119.6015209999998</v>
      </c>
      <c r="G25" s="25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28.5" customHeight="1" x14ac:dyDescent="0.2">
      <c r="A26" s="27" t="s">
        <v>63</v>
      </c>
      <c r="B26" s="24" t="s">
        <v>89</v>
      </c>
      <c r="C26" s="126">
        <f t="shared" si="8"/>
        <v>33110.989394999997</v>
      </c>
      <c r="D26" s="125">
        <f>D33*D22/1000</f>
        <v>24067.673910000001</v>
      </c>
      <c r="E26" s="125">
        <f t="shared" ref="E26:F26" si="10">E33*E22/1000</f>
        <v>7939.3676999999989</v>
      </c>
      <c r="F26" s="125">
        <f t="shared" si="10"/>
        <v>1103.9477849999998</v>
      </c>
      <c r="G26" s="25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27" t="s">
        <v>64</v>
      </c>
      <c r="B27" s="24" t="s">
        <v>56</v>
      </c>
      <c r="C27" s="126">
        <f t="shared" si="8"/>
        <v>0</v>
      </c>
      <c r="D27" s="125">
        <f>D33*D23/1000</f>
        <v>0</v>
      </c>
      <c r="E27" s="125">
        <f t="shared" ref="E27:F27" si="11">E33*E23/1000</f>
        <v>0</v>
      </c>
      <c r="F27" s="125">
        <f t="shared" si="11"/>
        <v>0</v>
      </c>
      <c r="G27" s="25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ht="26.25" customHeight="1" x14ac:dyDescent="0.2">
      <c r="A28" s="27" t="s">
        <v>65</v>
      </c>
      <c r="B28" s="24" t="s">
        <v>66</v>
      </c>
      <c r="C28" s="126">
        <f t="shared" si="8"/>
        <v>128.48403600000074</v>
      </c>
      <c r="D28" s="125">
        <f>D33*D24/1000</f>
        <v>0</v>
      </c>
      <c r="E28" s="125">
        <f>E33*E24/1000</f>
        <v>112.83030000000075</v>
      </c>
      <c r="F28" s="125">
        <f t="shared" ref="F28" si="12">F33*F24/1000</f>
        <v>15.653735999999986</v>
      </c>
      <c r="G28" s="25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38.25" customHeight="1" x14ac:dyDescent="0.2">
      <c r="A29" s="28">
        <v>6</v>
      </c>
      <c r="B29" s="26" t="s">
        <v>84</v>
      </c>
      <c r="C29" s="54">
        <f t="shared" si="8"/>
        <v>33239.473430999999</v>
      </c>
      <c r="D29" s="49">
        <f>D30+D31+D32</f>
        <v>24067.673910000001</v>
      </c>
      <c r="E29" s="49">
        <f>E30+E31+E32</f>
        <v>8052.1979999999994</v>
      </c>
      <c r="F29" s="49">
        <f t="shared" ref="F29" si="13">F30+F31+F32</f>
        <v>1119.6015209999998</v>
      </c>
      <c r="G29" s="25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ht="24.75" customHeight="1" x14ac:dyDescent="0.2">
      <c r="A30" s="27" t="s">
        <v>67</v>
      </c>
      <c r="B30" s="24" t="s">
        <v>89</v>
      </c>
      <c r="C30" s="126">
        <f t="shared" si="8"/>
        <v>33110.989394999997</v>
      </c>
      <c r="D30" s="125">
        <f>D33*D22/1000</f>
        <v>24067.673910000001</v>
      </c>
      <c r="E30" s="125">
        <f>E33*E22/1000</f>
        <v>7939.3676999999989</v>
      </c>
      <c r="F30" s="125">
        <f>F33*F22/1000</f>
        <v>1103.9477849999998</v>
      </c>
      <c r="G30" s="25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ht="18" customHeight="1" x14ac:dyDescent="0.2">
      <c r="A31" s="27" t="s">
        <v>68</v>
      </c>
      <c r="B31" s="24" t="s">
        <v>56</v>
      </c>
      <c r="C31" s="126">
        <f t="shared" si="8"/>
        <v>0</v>
      </c>
      <c r="D31" s="125">
        <f>D33*D23/1000</f>
        <v>0</v>
      </c>
      <c r="E31" s="125">
        <f>E33*E23/1000</f>
        <v>0</v>
      </c>
      <c r="F31" s="125">
        <f>F33*F23/1000</f>
        <v>0</v>
      </c>
      <c r="G31" s="25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26.25" customHeight="1" x14ac:dyDescent="0.2">
      <c r="A32" s="27" t="s">
        <v>69</v>
      </c>
      <c r="B32" s="24" t="s">
        <v>66</v>
      </c>
      <c r="C32" s="126">
        <f t="shared" si="8"/>
        <v>128.48403600000074</v>
      </c>
      <c r="D32" s="125">
        <f>D33*D24/1000</f>
        <v>0</v>
      </c>
      <c r="E32" s="125">
        <f>E33*E24/1000</f>
        <v>112.83030000000075</v>
      </c>
      <c r="F32" s="125">
        <f>F33*F24/1000</f>
        <v>15.653735999999986</v>
      </c>
      <c r="G32" s="2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37.5" customHeight="1" x14ac:dyDescent="0.2">
      <c r="A33" s="28">
        <v>7</v>
      </c>
      <c r="B33" s="26" t="s">
        <v>106</v>
      </c>
      <c r="C33" s="127">
        <f t="shared" si="8"/>
        <v>40220.1</v>
      </c>
      <c r="D33" s="128">
        <v>29319</v>
      </c>
      <c r="E33" s="128">
        <v>9570</v>
      </c>
      <c r="F33" s="128">
        <v>1331.1</v>
      </c>
      <c r="G33" s="25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28">
        <v>8</v>
      </c>
      <c r="B34" s="26" t="s">
        <v>104</v>
      </c>
      <c r="C34" s="53"/>
      <c r="D34" s="52"/>
      <c r="E34" s="52"/>
      <c r="F34" s="52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A35" s="27" t="s">
        <v>32</v>
      </c>
      <c r="B35" s="24" t="s">
        <v>70</v>
      </c>
      <c r="C35" s="105" t="s">
        <v>118</v>
      </c>
      <c r="D35" s="51">
        <f>D12/D9*100</f>
        <v>0</v>
      </c>
      <c r="E35" s="51">
        <f t="shared" ref="E35:F35" si="14">E12/E9*100</f>
        <v>1.9602626984786893</v>
      </c>
      <c r="F35" s="51">
        <f t="shared" si="14"/>
        <v>1.9603920784156816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x14ac:dyDescent="0.2">
      <c r="A36" s="27" t="s">
        <v>33</v>
      </c>
      <c r="B36" s="24" t="s">
        <v>71</v>
      </c>
      <c r="C36" s="105" t="s">
        <v>118</v>
      </c>
      <c r="D36" s="51">
        <f>D16/D13*100</f>
        <v>0</v>
      </c>
      <c r="E36" s="51">
        <f t="shared" ref="E36:F36" si="15">E16/E13*100</f>
        <v>0</v>
      </c>
      <c r="F36" s="51">
        <f t="shared" si="15"/>
        <v>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x14ac:dyDescent="0.2">
      <c r="A37" s="27" t="s">
        <v>34</v>
      </c>
      <c r="B37" s="24" t="s">
        <v>72</v>
      </c>
      <c r="C37" s="105" t="s">
        <v>118</v>
      </c>
      <c r="D37" s="51">
        <f>D20/D17*100</f>
        <v>0</v>
      </c>
      <c r="E37" s="51">
        <f t="shared" ref="E37:F37" si="16">E20/E17*100</f>
        <v>0</v>
      </c>
      <c r="F37" s="51">
        <f t="shared" si="16"/>
        <v>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16.5" customHeight="1" x14ac:dyDescent="0.2">
      <c r="A38" s="27" t="s">
        <v>35</v>
      </c>
      <c r="B38" s="24" t="s">
        <v>73</v>
      </c>
      <c r="C38" s="105" t="s">
        <v>118</v>
      </c>
      <c r="D38" s="51">
        <f>D24/D21*100</f>
        <v>0</v>
      </c>
      <c r="E38" s="51">
        <f t="shared" ref="E38:F38" si="17">E24/E21*100</f>
        <v>1.4012360351794719</v>
      </c>
      <c r="F38" s="51">
        <f t="shared" si="17"/>
        <v>1.3981524414166981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x14ac:dyDescent="0.2">
      <c r="A39" s="10"/>
      <c r="B39" s="13"/>
      <c r="C39" s="13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ht="21.75" customHeight="1" x14ac:dyDescent="0.25">
      <c r="A40" s="107"/>
      <c r="B40" s="139" t="s">
        <v>129</v>
      </c>
      <c r="C40" s="6" t="s">
        <v>124</v>
      </c>
      <c r="D40" s="6"/>
      <c r="E40" s="106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x14ac:dyDescent="0.2">
      <c r="B41" s="30" t="s">
        <v>121</v>
      </c>
      <c r="C41" s="146" t="s">
        <v>122</v>
      </c>
      <c r="D41" s="146"/>
      <c r="E41" s="119" t="s">
        <v>123</v>
      </c>
      <c r="F41" s="11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x14ac:dyDescent="0.2">
      <c r="A42" s="10"/>
      <c r="B42" s="13"/>
      <c r="C42" s="13"/>
      <c r="D42" s="6"/>
      <c r="E42" s="6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x14ac:dyDescent="0.2">
      <c r="A43" s="10"/>
      <c r="B43" s="13"/>
      <c r="C43" s="13"/>
      <c r="D43" s="6"/>
      <c r="E43" s="6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x14ac:dyDescent="0.2">
      <c r="A44" s="10"/>
      <c r="B44" s="13"/>
      <c r="C44" s="13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x14ac:dyDescent="0.2">
      <c r="A45" s="10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x14ac:dyDescent="0.2">
      <c r="A46" s="10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ht="26.25" customHeight="1" x14ac:dyDescent="0.2">
      <c r="A47" s="9"/>
      <c r="B47" s="12"/>
      <c r="C47" s="12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x14ac:dyDescent="0.2">
      <c r="A48" s="10"/>
      <c r="B48" s="13"/>
      <c r="C48" s="13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x14ac:dyDescent="0.2">
      <c r="A49" s="10"/>
      <c r="B49" s="13"/>
      <c r="C49" s="13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x14ac:dyDescent="0.2">
      <c r="A50" s="10"/>
      <c r="B50" s="13"/>
      <c r="C50" s="13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x14ac:dyDescent="0.2">
      <c r="A51" s="10"/>
      <c r="B51" s="13"/>
      <c r="C51" s="13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x14ac:dyDescent="0.2">
      <c r="A52" s="10"/>
      <c r="B52" s="13"/>
      <c r="C52" s="1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27.75" customHeight="1" x14ac:dyDescent="0.2">
      <c r="A53" s="9"/>
      <c r="B53" s="12"/>
      <c r="C53" s="12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37.5" customHeight="1" x14ac:dyDescent="0.2">
      <c r="A54" s="9"/>
      <c r="B54" s="12"/>
      <c r="C54" s="12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x14ac:dyDescent="0.2">
      <c r="A55" s="10"/>
      <c r="B55" s="13"/>
      <c r="C55" s="13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x14ac:dyDescent="0.2">
      <c r="A56" s="10"/>
      <c r="B56" s="13"/>
      <c r="C56" s="13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x14ac:dyDescent="0.2">
      <c r="A57" s="10"/>
      <c r="B57" s="13"/>
      <c r="C57" s="13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x14ac:dyDescent="0.2">
      <c r="A58" s="10"/>
      <c r="B58" s="13"/>
      <c r="C58" s="13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x14ac:dyDescent="0.2">
      <c r="A59" s="10"/>
      <c r="B59" s="13"/>
      <c r="C59" s="13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x14ac:dyDescent="0.2">
      <c r="A60" s="10"/>
      <c r="B60" s="13"/>
      <c r="C60" s="13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x14ac:dyDescent="0.2">
      <c r="A61" s="14"/>
      <c r="B61" s="12"/>
      <c r="C61" s="12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x14ac:dyDescent="0.2">
      <c r="A62" s="9"/>
      <c r="B62" s="12"/>
      <c r="C62" s="12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x14ac:dyDescent="0.2">
      <c r="A63" s="8"/>
      <c r="B63" s="5"/>
      <c r="C63" s="5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78.75" customHeight="1" x14ac:dyDescent="0.2">
      <c r="A64" s="9"/>
      <c r="B64" s="5"/>
      <c r="C64" s="5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x14ac:dyDescent="0.2">
      <c r="A65" s="10"/>
      <c r="B65" s="11"/>
      <c r="C65" s="1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x14ac:dyDescent="0.2">
      <c r="A66" s="10"/>
      <c r="B66" s="11"/>
      <c r="C66" s="11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x14ac:dyDescent="0.2">
      <c r="A67" s="10"/>
      <c r="B67" s="11"/>
      <c r="C67" s="11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x14ac:dyDescent="0.2">
      <c r="A68" s="8"/>
      <c r="B68" s="5"/>
      <c r="C68" s="5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x14ac:dyDescent="0.2">
      <c r="A69" s="9"/>
      <c r="B69" s="5"/>
      <c r="C69" s="5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x14ac:dyDescent="0.2">
      <c r="A70" s="8"/>
      <c r="B70" s="5"/>
      <c r="C70" s="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ht="24" customHeight="1" x14ac:dyDescent="0.2">
      <c r="A71" s="9"/>
      <c r="B71" s="5"/>
      <c r="C71" s="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x14ac:dyDescent="0.2">
      <c r="A72" s="8"/>
      <c r="B72" s="5"/>
      <c r="C72" s="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x14ac:dyDescent="0.2">
      <c r="A73" s="9"/>
      <c r="B73" s="5"/>
      <c r="C73" s="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x14ac:dyDescent="0.2">
      <c r="A74" s="8"/>
      <c r="B74" s="5"/>
      <c r="C74" s="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x14ac:dyDescent="0.2">
      <c r="A75" s="9"/>
      <c r="B75" s="5"/>
      <c r="C75" s="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x14ac:dyDescent="0.2">
      <c r="A76" s="8"/>
      <c r="B76" s="5"/>
      <c r="C76" s="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x14ac:dyDescent="0.2">
      <c r="A77" s="9"/>
      <c r="B77" s="5"/>
      <c r="C77" s="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x14ac:dyDescent="0.2">
      <c r="A78" s="10"/>
      <c r="B78" s="11"/>
      <c r="C78" s="11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x14ac:dyDescent="0.2">
      <c r="A79" s="10"/>
      <c r="B79" s="11"/>
      <c r="C79" s="11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30" customHeight="1" x14ac:dyDescent="0.2">
      <c r="A80" s="9"/>
      <c r="B80" s="5"/>
      <c r="C80" s="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x14ac:dyDescent="0.2">
      <c r="A81" s="10"/>
      <c r="B81" s="11"/>
      <c r="C81" s="11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x14ac:dyDescent="0.2">
      <c r="A82" s="10"/>
      <c r="B82" s="11"/>
      <c r="C82" s="11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x14ac:dyDescent="0.2">
      <c r="A83" s="10"/>
      <c r="B83" s="11"/>
      <c r="C83" s="11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x14ac:dyDescent="0.2">
      <c r="A84" s="10"/>
      <c r="B84" s="11"/>
      <c r="C84" s="11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x14ac:dyDescent="0.2">
      <c r="A85" s="10"/>
      <c r="B85" s="11"/>
      <c r="C85" s="11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x14ac:dyDescent="0.2">
      <c r="A86" s="10"/>
      <c r="B86" s="11"/>
      <c r="C86" s="11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x14ac:dyDescent="0.2">
      <c r="A87" s="10"/>
      <c r="B87" s="11"/>
      <c r="C87" s="11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x14ac:dyDescent="0.2">
      <c r="A88" s="10"/>
      <c r="B88" s="11"/>
      <c r="C88" s="11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x14ac:dyDescent="0.2">
      <c r="A89" s="9"/>
      <c r="B89" s="5"/>
      <c r="C89" s="5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x14ac:dyDescent="0.2">
      <c r="A90" s="10"/>
      <c r="B90" s="11"/>
      <c r="C90" s="11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39.75" customHeight="1" x14ac:dyDescent="0.2">
      <c r="A91" s="9"/>
      <c r="B91" s="5"/>
      <c r="C91" s="5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x14ac:dyDescent="0.2">
      <c r="A92" s="9"/>
      <c r="B92" s="5"/>
      <c r="C92" s="5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x14ac:dyDescent="0.2">
      <c r="A93" s="10"/>
      <c r="B93" s="11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x14ac:dyDescent="0.2">
      <c r="A94" s="10"/>
      <c r="B94" s="11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x14ac:dyDescent="0.2">
      <c r="A95" s="10"/>
      <c r="B95" s="11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x14ac:dyDescent="0.2">
      <c r="A96" s="9"/>
      <c r="B96" s="5"/>
      <c r="C96" s="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ht="26.25" customHeight="1" x14ac:dyDescent="0.2">
      <c r="A97" s="9"/>
      <c r="B97" s="5"/>
      <c r="C97" s="5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x14ac:dyDescent="0.2">
      <c r="A98" s="9"/>
      <c r="B98" s="5"/>
      <c r="C98" s="5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x14ac:dyDescent="0.2">
      <c r="A99" s="9"/>
      <c r="B99" s="5"/>
      <c r="C99" s="5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x14ac:dyDescent="0.2">
      <c r="A100" s="9"/>
      <c r="B100" s="5"/>
      <c r="C100" s="5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x14ac:dyDescent="0.2">
      <c r="A101" s="9"/>
      <c r="B101" s="5"/>
      <c r="C101" s="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x14ac:dyDescent="0.2">
      <c r="A102" s="10"/>
      <c r="B102" s="11"/>
      <c r="C102" s="11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ht="44.25" customHeight="1" x14ac:dyDescent="0.2">
      <c r="A103" s="9"/>
      <c r="B103" s="5"/>
      <c r="C103" s="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x14ac:dyDescent="0.2">
      <c r="A104" s="10"/>
      <c r="B104" s="11"/>
      <c r="C104" s="11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x14ac:dyDescent="0.2">
      <c r="A105" s="10"/>
      <c r="B105" s="11"/>
      <c r="C105" s="11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x14ac:dyDescent="0.2">
      <c r="A106" s="10"/>
      <c r="B106" s="11"/>
      <c r="C106" s="11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x14ac:dyDescent="0.2">
      <c r="A107" s="9"/>
      <c r="B107" s="5"/>
      <c r="C107" s="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x14ac:dyDescent="0.2">
      <c r="A108" s="10"/>
      <c r="B108" s="11"/>
      <c r="C108" s="11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x14ac:dyDescent="0.2">
      <c r="A109" s="9"/>
      <c r="B109" s="5"/>
      <c r="C109" s="5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x14ac:dyDescent="0.2">
      <c r="A110" s="9"/>
      <c r="B110" s="5"/>
      <c r="C110" s="5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x14ac:dyDescent="0.2">
      <c r="A111" s="9"/>
      <c r="B111" s="5"/>
      <c r="C111" s="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x14ac:dyDescent="0.2">
      <c r="A112" s="9"/>
      <c r="B112" s="5"/>
      <c r="C112" s="5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x14ac:dyDescent="0.2">
      <c r="A113" s="10"/>
      <c r="B113" s="11"/>
      <c r="C113" s="11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x14ac:dyDescent="0.2">
      <c r="A114" s="10"/>
      <c r="B114" s="11"/>
      <c r="C114" s="11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x14ac:dyDescent="0.2">
      <c r="A115" s="9"/>
      <c r="B115" s="5"/>
      <c r="C115" s="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x14ac:dyDescent="0.2">
      <c r="A116" s="9"/>
      <c r="B116" s="5"/>
      <c r="C116" s="5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ht="24.75" customHeight="1" x14ac:dyDescent="0.2">
      <c r="A117" s="10"/>
      <c r="B117" s="11"/>
      <c r="C117" s="11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ht="33" customHeight="1" x14ac:dyDescent="0.2">
      <c r="A118" s="10"/>
      <c r="B118" s="11"/>
      <c r="C118" s="11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ht="20.25" customHeight="1" x14ac:dyDescent="0.2">
      <c r="A119" s="9"/>
      <c r="B119" s="5"/>
      <c r="C119" s="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ht="18.75" customHeight="1" x14ac:dyDescent="0.2">
      <c r="A120" s="9"/>
      <c r="B120" s="5"/>
      <c r="C120" s="5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ht="18" customHeight="1" x14ac:dyDescent="0.2">
      <c r="A121" s="9"/>
      <c r="B121" s="5"/>
      <c r="C121" s="5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x14ac:dyDescent="0.2">
      <c r="A122" s="10"/>
      <c r="B122" s="11"/>
      <c r="C122" s="11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x14ac:dyDescent="0.2">
      <c r="A123" s="10"/>
      <c r="B123" s="11"/>
      <c r="C123" s="11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x14ac:dyDescent="0.2">
      <c r="A124" s="10"/>
      <c r="B124" s="11"/>
      <c r="C124" s="11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x14ac:dyDescent="0.2">
      <c r="A125" s="10"/>
      <c r="B125" s="11"/>
      <c r="C125" s="11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x14ac:dyDescent="0.2">
      <c r="A126" s="10"/>
      <c r="B126" s="11"/>
      <c r="C126" s="11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x14ac:dyDescent="0.2">
      <c r="A127" s="10"/>
      <c r="B127" s="11"/>
      <c r="C127" s="11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x14ac:dyDescent="0.2">
      <c r="A128" s="10"/>
      <c r="B128" s="13"/>
      <c r="C128" s="1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x14ac:dyDescent="0.2">
      <c r="A129" s="10"/>
      <c r="B129" s="11"/>
      <c r="C129" s="11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x14ac:dyDescent="0.2">
      <c r="A130" s="10"/>
      <c r="B130" s="11"/>
      <c r="C130" s="11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x14ac:dyDescent="0.2">
      <c r="A131" s="10"/>
      <c r="B131" s="11"/>
      <c r="C131" s="11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x14ac:dyDescent="0.2">
      <c r="A132" s="10"/>
      <c r="B132" s="11"/>
      <c r="C132" s="11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x14ac:dyDescent="0.2">
      <c r="A133" s="10"/>
      <c r="B133" s="11"/>
      <c r="C133" s="11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x14ac:dyDescent="0.2">
      <c r="A134" s="10"/>
      <c r="B134" s="11"/>
      <c r="C134" s="11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x14ac:dyDescent="0.2">
      <c r="A135" s="10"/>
      <c r="B135" s="11"/>
      <c r="C135" s="11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x14ac:dyDescent="0.2">
      <c r="A136" s="10"/>
      <c r="B136" s="11"/>
      <c r="C136" s="11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x14ac:dyDescent="0.2">
      <c r="A137" s="10"/>
      <c r="B137" s="11"/>
      <c r="C137" s="11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x14ac:dyDescent="0.2">
      <c r="A138" s="10"/>
      <c r="B138" s="11"/>
      <c r="C138" s="11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x14ac:dyDescent="0.2">
      <c r="A139" s="10"/>
      <c r="B139" s="11"/>
      <c r="C139" s="11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x14ac:dyDescent="0.2">
      <c r="A140" s="10"/>
      <c r="B140" s="11"/>
      <c r="C140" s="11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ht="17.25" customHeight="1" x14ac:dyDescent="0.2">
      <c r="A141" s="4"/>
      <c r="B141" s="5"/>
      <c r="C141" s="5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ht="18.75" customHeight="1" x14ac:dyDescent="0.2">
      <c r="A142" s="8"/>
      <c r="B142" s="5"/>
      <c r="C142" s="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ht="30" customHeight="1" x14ac:dyDescent="0.2">
      <c r="A143" s="9"/>
      <c r="B143" s="5"/>
      <c r="C143" s="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x14ac:dyDescent="0.2">
      <c r="A144" s="10"/>
      <c r="B144" s="11"/>
      <c r="C144" s="11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x14ac:dyDescent="0.2">
      <c r="A145" s="10"/>
      <c r="B145" s="11"/>
      <c r="C145" s="11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x14ac:dyDescent="0.2">
      <c r="A146" s="10"/>
      <c r="B146" s="11"/>
      <c r="C146" s="11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x14ac:dyDescent="0.2">
      <c r="A147" s="10"/>
      <c r="B147" s="11"/>
      <c r="C147" s="11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x14ac:dyDescent="0.2">
      <c r="A148" s="9"/>
      <c r="B148" s="5"/>
      <c r="C148" s="5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x14ac:dyDescent="0.2">
      <c r="A149" s="10"/>
      <c r="B149" s="11"/>
      <c r="C149" s="11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x14ac:dyDescent="0.2">
      <c r="A150" s="10"/>
      <c r="B150" s="11"/>
      <c r="C150" s="11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x14ac:dyDescent="0.2">
      <c r="A151" s="10"/>
      <c r="B151" s="11"/>
      <c r="C151" s="11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x14ac:dyDescent="0.2">
      <c r="A152" s="10"/>
      <c r="B152" s="11"/>
      <c r="C152" s="11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x14ac:dyDescent="0.2">
      <c r="A153" s="9"/>
      <c r="B153" s="5"/>
      <c r="C153" s="5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x14ac:dyDescent="0.2">
      <c r="A154" s="10"/>
      <c r="B154" s="11"/>
      <c r="C154" s="11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x14ac:dyDescent="0.2">
      <c r="A155" s="10"/>
      <c r="B155" s="11"/>
      <c r="C155" s="11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x14ac:dyDescent="0.2">
      <c r="A156" s="10"/>
      <c r="B156" s="11"/>
      <c r="C156" s="11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x14ac:dyDescent="0.2">
      <c r="A157" s="10"/>
      <c r="B157" s="11"/>
      <c r="C157" s="11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x14ac:dyDescent="0.2">
      <c r="A158" s="10"/>
      <c r="B158" s="11"/>
      <c r="C158" s="11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x14ac:dyDescent="0.2">
      <c r="A159" s="9"/>
      <c r="B159" s="5"/>
      <c r="C159" s="5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x14ac:dyDescent="0.2">
      <c r="A160" s="9"/>
      <c r="B160" s="5"/>
      <c r="C160" s="5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x14ac:dyDescent="0.2">
      <c r="A161" s="10"/>
      <c r="B161" s="11"/>
      <c r="C161" s="11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x14ac:dyDescent="0.2">
      <c r="A162" s="10"/>
      <c r="B162" s="11"/>
      <c r="C162" s="11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x14ac:dyDescent="0.2">
      <c r="A163" s="10"/>
      <c r="B163" s="11"/>
      <c r="C163" s="11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x14ac:dyDescent="0.2">
      <c r="A164" s="9"/>
      <c r="B164" s="5"/>
      <c r="C164" s="5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x14ac:dyDescent="0.2">
      <c r="A165" s="8"/>
      <c r="B165" s="5"/>
      <c r="C165" s="5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x14ac:dyDescent="0.2">
      <c r="A166" s="9"/>
      <c r="B166" s="12"/>
      <c r="C166" s="12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x14ac:dyDescent="0.2">
      <c r="A167" s="8"/>
      <c r="B167" s="5"/>
      <c r="C167" s="5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x14ac:dyDescent="0.2">
      <c r="A168" s="9"/>
      <c r="B168" s="12"/>
      <c r="C168" s="12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x14ac:dyDescent="0.2">
      <c r="A169" s="8"/>
      <c r="B169" s="5"/>
      <c r="C169" s="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x14ac:dyDescent="0.2">
      <c r="A170" s="9"/>
      <c r="B170" s="12"/>
      <c r="C170" s="12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ht="14.25" customHeight="1" x14ac:dyDescent="0.2">
      <c r="A171" s="8"/>
      <c r="B171" s="5"/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x14ac:dyDescent="0.2">
      <c r="A172" s="9"/>
      <c r="B172" s="12"/>
      <c r="C172" s="12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x14ac:dyDescent="0.2">
      <c r="A173" s="9"/>
      <c r="B173" s="12"/>
      <c r="C173" s="12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x14ac:dyDescent="0.2">
      <c r="A174" s="10"/>
      <c r="B174" s="13"/>
      <c r="C174" s="1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x14ac:dyDescent="0.2">
      <c r="A175" s="10"/>
      <c r="B175" s="13"/>
      <c r="C175" s="1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x14ac:dyDescent="0.2">
      <c r="A176" s="10"/>
      <c r="B176" s="13"/>
      <c r="C176" s="1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x14ac:dyDescent="0.2">
      <c r="A177" s="10"/>
      <c r="B177" s="13"/>
      <c r="C177" s="1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x14ac:dyDescent="0.2">
      <c r="A178" s="10"/>
      <c r="B178" s="13"/>
      <c r="C178" s="1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x14ac:dyDescent="0.2">
      <c r="A179" s="10"/>
      <c r="B179" s="13"/>
      <c r="C179" s="1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x14ac:dyDescent="0.2">
      <c r="A180" s="9"/>
      <c r="B180" s="12"/>
      <c r="C180" s="12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x14ac:dyDescent="0.2">
      <c r="A181" s="9"/>
      <c r="B181" s="12"/>
      <c r="C181" s="12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x14ac:dyDescent="0.2">
      <c r="A182" s="10"/>
      <c r="B182" s="13"/>
      <c r="C182" s="1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x14ac:dyDescent="0.2">
      <c r="A183" s="10"/>
      <c r="B183" s="13"/>
      <c r="C183" s="1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x14ac:dyDescent="0.2">
      <c r="A184" s="10"/>
      <c r="B184" s="13"/>
      <c r="C184" s="1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x14ac:dyDescent="0.2">
      <c r="A185" s="9"/>
      <c r="B185" s="12"/>
      <c r="C185" s="12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x14ac:dyDescent="0.2">
      <c r="A186" s="9"/>
      <c r="B186" s="12"/>
      <c r="C186" s="12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x14ac:dyDescent="0.2">
      <c r="A187" s="9"/>
      <c r="B187" s="12"/>
      <c r="C187" s="12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x14ac:dyDescent="0.2">
      <c r="A188" s="9"/>
      <c r="B188" s="12"/>
      <c r="C188" s="12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x14ac:dyDescent="0.2">
      <c r="A189" s="9"/>
      <c r="B189" s="12"/>
      <c r="C189" s="12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x14ac:dyDescent="0.2">
      <c r="A190" s="10"/>
      <c r="B190" s="13"/>
      <c r="C190" s="1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x14ac:dyDescent="0.2">
      <c r="A191" s="10"/>
      <c r="B191" s="13"/>
      <c r="C191" s="1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x14ac:dyDescent="0.2">
      <c r="A192" s="10"/>
      <c r="B192" s="13"/>
      <c r="C192" s="1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x14ac:dyDescent="0.2">
      <c r="A193" s="10"/>
      <c r="B193" s="13"/>
      <c r="C193" s="1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x14ac:dyDescent="0.2">
      <c r="A194" s="10"/>
      <c r="B194" s="13"/>
      <c r="C194" s="1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x14ac:dyDescent="0.2">
      <c r="A195" s="10"/>
      <c r="B195" s="13"/>
      <c r="C195" s="1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x14ac:dyDescent="0.2">
      <c r="A196" s="10"/>
      <c r="B196" s="13"/>
      <c r="C196" s="1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x14ac:dyDescent="0.2">
      <c r="A197" s="10"/>
      <c r="B197" s="13"/>
      <c r="C197" s="1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x14ac:dyDescent="0.2">
      <c r="A198" s="10"/>
      <c r="B198" s="13"/>
      <c r="C198" s="1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x14ac:dyDescent="0.2">
      <c r="A199" s="9"/>
      <c r="B199" s="12"/>
      <c r="C199" s="12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x14ac:dyDescent="0.2">
      <c r="A200" s="10"/>
      <c r="B200" s="13"/>
      <c r="C200" s="1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x14ac:dyDescent="0.2">
      <c r="A201" s="10"/>
      <c r="B201" s="13"/>
      <c r="C201" s="1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x14ac:dyDescent="0.2">
      <c r="A202" s="10"/>
      <c r="B202" s="13"/>
      <c r="C202" s="1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x14ac:dyDescent="0.2">
      <c r="A203" s="10"/>
      <c r="B203" s="13"/>
      <c r="C203" s="1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x14ac:dyDescent="0.2">
      <c r="A204" s="10"/>
      <c r="B204" s="13"/>
      <c r="C204" s="1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x14ac:dyDescent="0.2">
      <c r="A205" s="10"/>
      <c r="B205" s="13"/>
      <c r="C205" s="1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x14ac:dyDescent="0.2">
      <c r="A206" s="10"/>
      <c r="B206" s="13"/>
      <c r="C206" s="1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x14ac:dyDescent="0.2">
      <c r="A207" s="9"/>
      <c r="B207" s="12"/>
      <c r="C207" s="12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x14ac:dyDescent="0.2">
      <c r="A208" s="10"/>
      <c r="B208" s="13"/>
      <c r="C208" s="1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x14ac:dyDescent="0.2">
      <c r="A209" s="10"/>
      <c r="B209" s="13"/>
      <c r="C209" s="1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x14ac:dyDescent="0.2">
      <c r="A210" s="10"/>
      <c r="B210" s="13"/>
      <c r="C210" s="1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x14ac:dyDescent="0.2">
      <c r="A211" s="10"/>
      <c r="B211" s="13"/>
      <c r="C211" s="1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x14ac:dyDescent="0.2">
      <c r="A212" s="10"/>
      <c r="B212" s="13"/>
      <c r="C212" s="13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x14ac:dyDescent="0.2">
      <c r="A213" s="10"/>
      <c r="B213" s="13"/>
      <c r="C213" s="1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x14ac:dyDescent="0.2">
      <c r="A214" s="10"/>
      <c r="B214" s="13"/>
      <c r="C214" s="1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x14ac:dyDescent="0.2">
      <c r="A215" s="10"/>
      <c r="B215" s="13"/>
      <c r="C215" s="1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x14ac:dyDescent="0.2">
      <c r="A216" s="10"/>
      <c r="B216" s="13"/>
      <c r="C216" s="1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x14ac:dyDescent="0.2">
      <c r="A217" s="10"/>
      <c r="B217" s="13"/>
      <c r="C217" s="1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x14ac:dyDescent="0.2">
      <c r="A218" s="10"/>
      <c r="B218" s="13"/>
      <c r="C218" s="1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x14ac:dyDescent="0.2">
      <c r="A219" s="10"/>
      <c r="B219" s="13"/>
      <c r="C219" s="1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x14ac:dyDescent="0.2">
      <c r="A220" s="10"/>
      <c r="B220" s="13"/>
      <c r="C220" s="1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x14ac:dyDescent="0.2">
      <c r="A221" s="10"/>
      <c r="B221" s="13"/>
      <c r="C221" s="1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x14ac:dyDescent="0.2">
      <c r="A222" s="10"/>
      <c r="B222" s="13"/>
      <c r="C222" s="1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x14ac:dyDescent="0.2">
      <c r="A223" s="10"/>
      <c r="B223" s="13"/>
      <c r="C223" s="13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x14ac:dyDescent="0.2">
      <c r="A224" s="10"/>
      <c r="B224" s="13"/>
      <c r="C224" s="1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x14ac:dyDescent="0.2">
      <c r="A225" s="10"/>
      <c r="B225" s="13"/>
      <c r="C225" s="1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ht="15" customHeight="1" x14ac:dyDescent="0.2">
      <c r="A226" s="4"/>
      <c r="B226" s="5"/>
      <c r="C226" s="5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ht="17.25" customHeight="1" x14ac:dyDescent="0.2">
      <c r="A227" s="8"/>
      <c r="B227" s="12"/>
      <c r="C227" s="12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ht="51" customHeight="1" x14ac:dyDescent="0.2">
      <c r="A228" s="9"/>
      <c r="B228" s="12"/>
      <c r="C228" s="12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x14ac:dyDescent="0.2">
      <c r="A229" s="15"/>
      <c r="B229" s="16"/>
      <c r="C229" s="16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x14ac:dyDescent="0.2">
      <c r="A230" s="15"/>
      <c r="B230" s="16"/>
      <c r="C230" s="16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x14ac:dyDescent="0.2">
      <c r="A231" s="15"/>
      <c r="B231" s="16"/>
      <c r="C231" s="1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x14ac:dyDescent="0.2">
      <c r="A232" s="15"/>
      <c r="B232" s="16"/>
      <c r="C232" s="1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x14ac:dyDescent="0.2">
      <c r="A233" s="15"/>
      <c r="B233" s="16"/>
      <c r="C233" s="1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x14ac:dyDescent="0.2">
      <c r="A234" s="15"/>
      <c r="B234" s="16"/>
      <c r="C234" s="16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x14ac:dyDescent="0.2">
      <c r="A235" s="15"/>
      <c r="B235" s="16"/>
      <c r="C235" s="16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x14ac:dyDescent="0.2">
      <c r="A236" s="15"/>
      <c r="B236" s="16"/>
      <c r="C236" s="16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x14ac:dyDescent="0.2">
      <c r="A237" s="15"/>
      <c r="B237" s="16"/>
      <c r="C237" s="1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x14ac:dyDescent="0.2">
      <c r="A238" s="15"/>
      <c r="B238" s="16"/>
      <c r="C238" s="1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x14ac:dyDescent="0.2">
      <c r="A239" s="15"/>
      <c r="B239" s="16"/>
      <c r="C239" s="16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x14ac:dyDescent="0.2">
      <c r="A240" s="15"/>
      <c r="B240" s="16"/>
      <c r="C240" s="16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x14ac:dyDescent="0.2">
      <c r="A241" s="15"/>
      <c r="B241" s="16"/>
      <c r="C241" s="16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x14ac:dyDescent="0.2">
      <c r="A242" s="15"/>
      <c r="B242" s="16"/>
      <c r="C242" s="16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x14ac:dyDescent="0.2">
      <c r="A243" s="15"/>
      <c r="B243" s="16"/>
      <c r="C243" s="16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x14ac:dyDescent="0.2">
      <c r="A244" s="15"/>
      <c r="B244" s="16"/>
      <c r="C244" s="16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x14ac:dyDescent="0.2">
      <c r="A245" s="15"/>
      <c r="B245" s="16"/>
      <c r="C245" s="16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x14ac:dyDescent="0.2">
      <c r="A246" s="15"/>
      <c r="B246" s="16"/>
      <c r="C246" s="1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x14ac:dyDescent="0.2">
      <c r="A247" s="15"/>
      <c r="B247" s="16"/>
      <c r="C247" s="16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x14ac:dyDescent="0.2">
      <c r="A248" s="15"/>
      <c r="B248" s="16"/>
      <c r="C248" s="16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x14ac:dyDescent="0.2">
      <c r="A249" s="15"/>
      <c r="B249" s="16"/>
      <c r="C249" s="1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x14ac:dyDescent="0.2">
      <c r="A250" s="15"/>
      <c r="B250" s="16"/>
      <c r="C250" s="16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x14ac:dyDescent="0.2">
      <c r="A251" s="9"/>
      <c r="B251" s="12"/>
      <c r="C251" s="12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x14ac:dyDescent="0.2">
      <c r="A252" s="9"/>
      <c r="B252" s="12"/>
      <c r="C252" s="12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ht="17.25" customHeight="1" x14ac:dyDescent="0.2">
      <c r="A253" s="9"/>
      <c r="B253" s="12"/>
      <c r="C253" s="12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x14ac:dyDescent="0.2">
      <c r="A254" s="9"/>
      <c r="B254" s="12"/>
      <c r="C254" s="12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x14ac:dyDescent="0.2">
      <c r="A255" s="9"/>
      <c r="B255" s="12"/>
      <c r="C255" s="12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x14ac:dyDescent="0.2">
      <c r="A256" s="9"/>
      <c r="B256" s="12"/>
      <c r="C256" s="12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x14ac:dyDescent="0.2">
      <c r="A257" s="9"/>
      <c r="B257" s="12"/>
      <c r="C257" s="12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x14ac:dyDescent="0.2">
      <c r="A258" s="9"/>
      <c r="B258" s="12"/>
      <c r="C258" s="12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ht="18" customHeight="1" x14ac:dyDescent="0.2">
      <c r="A259" s="8"/>
      <c r="B259" s="12"/>
      <c r="C259" s="12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ht="15.75" customHeight="1" x14ac:dyDescent="0.2">
      <c r="A260" s="9"/>
      <c r="B260" s="12"/>
      <c r="C260" s="12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ht="20.25" customHeight="1" x14ac:dyDescent="0.2">
      <c r="A261" s="8"/>
      <c r="B261" s="12"/>
      <c r="C261" s="12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ht="16.5" customHeight="1" x14ac:dyDescent="0.2">
      <c r="A262" s="9"/>
      <c r="B262" s="12"/>
      <c r="C262" s="12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x14ac:dyDescent="0.2">
      <c r="A263" s="9"/>
      <c r="B263" s="12"/>
      <c r="C263" s="12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x14ac:dyDescent="0.2">
      <c r="A264" s="9"/>
      <c r="B264" s="12"/>
      <c r="C264" s="12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x14ac:dyDescent="0.2">
      <c r="A265" s="9"/>
      <c r="B265" s="12"/>
      <c r="C265" s="12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x14ac:dyDescent="0.2">
      <c r="A266" s="9"/>
      <c r="B266" s="12"/>
      <c r="C266" s="12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x14ac:dyDescent="0.2">
      <c r="A267" s="9"/>
      <c r="B267" s="12"/>
      <c r="C267" s="12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ht="19.5" customHeight="1" x14ac:dyDescent="0.2">
      <c r="A268" s="4"/>
      <c r="B268" s="5"/>
      <c r="C268" s="5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ht="18" customHeight="1" x14ac:dyDescent="0.2">
      <c r="A269" s="9"/>
      <c r="B269" s="12"/>
      <c r="C269" s="12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ht="21" customHeight="1" x14ac:dyDescent="0.2">
      <c r="A270" s="4"/>
      <c r="B270" s="12"/>
      <c r="C270" s="12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x14ac:dyDescent="0.2">
      <c r="A271" s="17"/>
      <c r="B271" s="17"/>
      <c r="C271" s="1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x14ac:dyDescent="0.2">
      <c r="A272" s="18"/>
      <c r="B272" s="18"/>
      <c r="C272" s="18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x14ac:dyDescent="0.2">
      <c r="A273" s="18"/>
      <c r="B273" s="18"/>
      <c r="C273" s="18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x14ac:dyDescent="0.2">
      <c r="A274" s="19"/>
      <c r="B274" s="19"/>
      <c r="C274" s="19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x14ac:dyDescent="0.2">
      <c r="A275" s="19"/>
      <c r="B275" s="19"/>
      <c r="C275" s="1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x14ac:dyDescent="0.2">
      <c r="A276" s="19"/>
      <c r="B276" s="19"/>
      <c r="C276" s="1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x14ac:dyDescent="0.2">
      <c r="A277" s="19"/>
      <c r="B277" s="19"/>
      <c r="C277" s="19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x14ac:dyDescent="0.2">
      <c r="A278" s="19"/>
      <c r="B278" s="19"/>
      <c r="C278" s="1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x14ac:dyDescent="0.2">
      <c r="A279" s="19"/>
      <c r="B279" s="19"/>
      <c r="C279" s="1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</sheetData>
  <mergeCells count="8">
    <mergeCell ref="C41:D41"/>
    <mergeCell ref="C6:C7"/>
    <mergeCell ref="A2:F2"/>
    <mergeCell ref="A3:F3"/>
    <mergeCell ref="A4:F4"/>
    <mergeCell ref="A6:A7"/>
    <mergeCell ref="B6:B7"/>
    <mergeCell ref="D6:F6"/>
  </mergeCells>
  <pageMargins left="0.23622047244094491" right="0.23622047244094491" top="0.74803149606299213" bottom="0.74803149606299213" header="0.31496062992125984" footer="0.31496062992125984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286"/>
  <sheetViews>
    <sheetView topLeftCell="A7" workbookViewId="0">
      <selection activeCell="B57" sqref="B57"/>
    </sheetView>
  </sheetViews>
  <sheetFormatPr defaultRowHeight="12.75" outlineLevelRow="2" x14ac:dyDescent="0.2"/>
  <cols>
    <col min="1" max="1" width="5.85546875" style="1" customWidth="1"/>
    <col min="2" max="2" width="37.42578125" style="1" customWidth="1"/>
    <col min="3" max="3" width="8.140625" style="1" customWidth="1"/>
    <col min="4" max="4" width="13.28515625" style="1" customWidth="1"/>
    <col min="5" max="5" width="11.42578125" style="1" customWidth="1"/>
    <col min="6" max="6" width="11" style="1" customWidth="1"/>
    <col min="7" max="7" width="11.28515625" style="1" customWidth="1"/>
    <col min="8" max="231" width="9.140625" style="1"/>
    <col min="232" max="232" width="6.28515625" style="1" customWidth="1"/>
    <col min="233" max="233" width="85.85546875" style="1" customWidth="1"/>
    <col min="234" max="234" width="12.42578125" style="1" customWidth="1"/>
    <col min="235" max="235" width="12.140625" style="1" customWidth="1"/>
    <col min="236" max="236" width="11.42578125" style="1" customWidth="1"/>
    <col min="237" max="237" width="10.42578125" style="1" customWidth="1"/>
    <col min="238" max="238" width="11.28515625" style="1" customWidth="1"/>
    <col min="239" max="239" width="12.42578125" style="1" customWidth="1"/>
    <col min="240" max="240" width="13.28515625" style="1" customWidth="1"/>
    <col min="241" max="241" width="12.42578125" style="1" customWidth="1"/>
    <col min="242" max="242" width="8.85546875" style="1" customWidth="1"/>
    <col min="243" max="243" width="8.28515625" style="1" customWidth="1"/>
    <col min="244" max="244" width="109.42578125" style="1" customWidth="1"/>
    <col min="245" max="487" width="9.140625" style="1"/>
    <col min="488" max="488" width="6.28515625" style="1" customWidth="1"/>
    <col min="489" max="489" width="85.85546875" style="1" customWidth="1"/>
    <col min="490" max="490" width="12.42578125" style="1" customWidth="1"/>
    <col min="491" max="491" width="12.140625" style="1" customWidth="1"/>
    <col min="492" max="492" width="11.42578125" style="1" customWidth="1"/>
    <col min="493" max="493" width="10.42578125" style="1" customWidth="1"/>
    <col min="494" max="494" width="11.28515625" style="1" customWidth="1"/>
    <col min="495" max="495" width="12.42578125" style="1" customWidth="1"/>
    <col min="496" max="496" width="13.28515625" style="1" customWidth="1"/>
    <col min="497" max="497" width="12.42578125" style="1" customWidth="1"/>
    <col min="498" max="498" width="8.85546875" style="1" customWidth="1"/>
    <col min="499" max="499" width="8.28515625" style="1" customWidth="1"/>
    <col min="500" max="500" width="109.42578125" style="1" customWidth="1"/>
    <col min="501" max="743" width="9.140625" style="1"/>
    <col min="744" max="744" width="6.28515625" style="1" customWidth="1"/>
    <col min="745" max="745" width="85.85546875" style="1" customWidth="1"/>
    <col min="746" max="746" width="12.42578125" style="1" customWidth="1"/>
    <col min="747" max="747" width="12.140625" style="1" customWidth="1"/>
    <col min="748" max="748" width="11.42578125" style="1" customWidth="1"/>
    <col min="749" max="749" width="10.42578125" style="1" customWidth="1"/>
    <col min="750" max="750" width="11.28515625" style="1" customWidth="1"/>
    <col min="751" max="751" width="12.42578125" style="1" customWidth="1"/>
    <col min="752" max="752" width="13.28515625" style="1" customWidth="1"/>
    <col min="753" max="753" width="12.42578125" style="1" customWidth="1"/>
    <col min="754" max="754" width="8.85546875" style="1" customWidth="1"/>
    <col min="755" max="755" width="8.28515625" style="1" customWidth="1"/>
    <col min="756" max="756" width="109.42578125" style="1" customWidth="1"/>
    <col min="757" max="999" width="9.140625" style="1"/>
    <col min="1000" max="1000" width="6.28515625" style="1" customWidth="1"/>
    <col min="1001" max="1001" width="85.85546875" style="1" customWidth="1"/>
    <col min="1002" max="1002" width="12.42578125" style="1" customWidth="1"/>
    <col min="1003" max="1003" width="12.140625" style="1" customWidth="1"/>
    <col min="1004" max="1004" width="11.42578125" style="1" customWidth="1"/>
    <col min="1005" max="1005" width="10.42578125" style="1" customWidth="1"/>
    <col min="1006" max="1006" width="11.28515625" style="1" customWidth="1"/>
    <col min="1007" max="1007" width="12.42578125" style="1" customWidth="1"/>
    <col min="1008" max="1008" width="13.28515625" style="1" customWidth="1"/>
    <col min="1009" max="1009" width="12.42578125" style="1" customWidth="1"/>
    <col min="1010" max="1010" width="8.85546875" style="1" customWidth="1"/>
    <col min="1011" max="1011" width="8.28515625" style="1" customWidth="1"/>
    <col min="1012" max="1012" width="109.42578125" style="1" customWidth="1"/>
    <col min="1013" max="1255" width="9.140625" style="1"/>
    <col min="1256" max="1256" width="6.28515625" style="1" customWidth="1"/>
    <col min="1257" max="1257" width="85.85546875" style="1" customWidth="1"/>
    <col min="1258" max="1258" width="12.42578125" style="1" customWidth="1"/>
    <col min="1259" max="1259" width="12.140625" style="1" customWidth="1"/>
    <col min="1260" max="1260" width="11.42578125" style="1" customWidth="1"/>
    <col min="1261" max="1261" width="10.42578125" style="1" customWidth="1"/>
    <col min="1262" max="1262" width="11.28515625" style="1" customWidth="1"/>
    <col min="1263" max="1263" width="12.42578125" style="1" customWidth="1"/>
    <col min="1264" max="1264" width="13.28515625" style="1" customWidth="1"/>
    <col min="1265" max="1265" width="12.42578125" style="1" customWidth="1"/>
    <col min="1266" max="1266" width="8.85546875" style="1" customWidth="1"/>
    <col min="1267" max="1267" width="8.28515625" style="1" customWidth="1"/>
    <col min="1268" max="1268" width="109.42578125" style="1" customWidth="1"/>
    <col min="1269" max="1511" width="9.140625" style="1"/>
    <col min="1512" max="1512" width="6.28515625" style="1" customWidth="1"/>
    <col min="1513" max="1513" width="85.85546875" style="1" customWidth="1"/>
    <col min="1514" max="1514" width="12.42578125" style="1" customWidth="1"/>
    <col min="1515" max="1515" width="12.140625" style="1" customWidth="1"/>
    <col min="1516" max="1516" width="11.42578125" style="1" customWidth="1"/>
    <col min="1517" max="1517" width="10.42578125" style="1" customWidth="1"/>
    <col min="1518" max="1518" width="11.28515625" style="1" customWidth="1"/>
    <col min="1519" max="1519" width="12.42578125" style="1" customWidth="1"/>
    <col min="1520" max="1520" width="13.28515625" style="1" customWidth="1"/>
    <col min="1521" max="1521" width="12.42578125" style="1" customWidth="1"/>
    <col min="1522" max="1522" width="8.85546875" style="1" customWidth="1"/>
    <col min="1523" max="1523" width="8.28515625" style="1" customWidth="1"/>
    <col min="1524" max="1524" width="109.42578125" style="1" customWidth="1"/>
    <col min="1525" max="1767" width="9.140625" style="1"/>
    <col min="1768" max="1768" width="6.28515625" style="1" customWidth="1"/>
    <col min="1769" max="1769" width="85.85546875" style="1" customWidth="1"/>
    <col min="1770" max="1770" width="12.42578125" style="1" customWidth="1"/>
    <col min="1771" max="1771" width="12.140625" style="1" customWidth="1"/>
    <col min="1772" max="1772" width="11.42578125" style="1" customWidth="1"/>
    <col min="1773" max="1773" width="10.42578125" style="1" customWidth="1"/>
    <col min="1774" max="1774" width="11.28515625" style="1" customWidth="1"/>
    <col min="1775" max="1775" width="12.42578125" style="1" customWidth="1"/>
    <col min="1776" max="1776" width="13.28515625" style="1" customWidth="1"/>
    <col min="1777" max="1777" width="12.42578125" style="1" customWidth="1"/>
    <col min="1778" max="1778" width="8.85546875" style="1" customWidth="1"/>
    <col min="1779" max="1779" width="8.28515625" style="1" customWidth="1"/>
    <col min="1780" max="1780" width="109.42578125" style="1" customWidth="1"/>
    <col min="1781" max="2023" width="9.140625" style="1"/>
    <col min="2024" max="2024" width="6.28515625" style="1" customWidth="1"/>
    <col min="2025" max="2025" width="85.85546875" style="1" customWidth="1"/>
    <col min="2026" max="2026" width="12.42578125" style="1" customWidth="1"/>
    <col min="2027" max="2027" width="12.140625" style="1" customWidth="1"/>
    <col min="2028" max="2028" width="11.42578125" style="1" customWidth="1"/>
    <col min="2029" max="2029" width="10.42578125" style="1" customWidth="1"/>
    <col min="2030" max="2030" width="11.28515625" style="1" customWidth="1"/>
    <col min="2031" max="2031" width="12.42578125" style="1" customWidth="1"/>
    <col min="2032" max="2032" width="13.28515625" style="1" customWidth="1"/>
    <col min="2033" max="2033" width="12.42578125" style="1" customWidth="1"/>
    <col min="2034" max="2034" width="8.85546875" style="1" customWidth="1"/>
    <col min="2035" max="2035" width="8.28515625" style="1" customWidth="1"/>
    <col min="2036" max="2036" width="109.42578125" style="1" customWidth="1"/>
    <col min="2037" max="2279" width="9.140625" style="1"/>
    <col min="2280" max="2280" width="6.28515625" style="1" customWidth="1"/>
    <col min="2281" max="2281" width="85.85546875" style="1" customWidth="1"/>
    <col min="2282" max="2282" width="12.42578125" style="1" customWidth="1"/>
    <col min="2283" max="2283" width="12.140625" style="1" customWidth="1"/>
    <col min="2284" max="2284" width="11.42578125" style="1" customWidth="1"/>
    <col min="2285" max="2285" width="10.42578125" style="1" customWidth="1"/>
    <col min="2286" max="2286" width="11.28515625" style="1" customWidth="1"/>
    <col min="2287" max="2287" width="12.42578125" style="1" customWidth="1"/>
    <col min="2288" max="2288" width="13.28515625" style="1" customWidth="1"/>
    <col min="2289" max="2289" width="12.42578125" style="1" customWidth="1"/>
    <col min="2290" max="2290" width="8.85546875" style="1" customWidth="1"/>
    <col min="2291" max="2291" width="8.28515625" style="1" customWidth="1"/>
    <col min="2292" max="2292" width="109.42578125" style="1" customWidth="1"/>
    <col min="2293" max="2535" width="9.140625" style="1"/>
    <col min="2536" max="2536" width="6.28515625" style="1" customWidth="1"/>
    <col min="2537" max="2537" width="85.85546875" style="1" customWidth="1"/>
    <col min="2538" max="2538" width="12.42578125" style="1" customWidth="1"/>
    <col min="2539" max="2539" width="12.140625" style="1" customWidth="1"/>
    <col min="2540" max="2540" width="11.42578125" style="1" customWidth="1"/>
    <col min="2541" max="2541" width="10.42578125" style="1" customWidth="1"/>
    <col min="2542" max="2542" width="11.28515625" style="1" customWidth="1"/>
    <col min="2543" max="2543" width="12.42578125" style="1" customWidth="1"/>
    <col min="2544" max="2544" width="13.28515625" style="1" customWidth="1"/>
    <col min="2545" max="2545" width="12.42578125" style="1" customWidth="1"/>
    <col min="2546" max="2546" width="8.85546875" style="1" customWidth="1"/>
    <col min="2547" max="2547" width="8.28515625" style="1" customWidth="1"/>
    <col min="2548" max="2548" width="109.42578125" style="1" customWidth="1"/>
    <col min="2549" max="2791" width="9.140625" style="1"/>
    <col min="2792" max="2792" width="6.28515625" style="1" customWidth="1"/>
    <col min="2793" max="2793" width="85.85546875" style="1" customWidth="1"/>
    <col min="2794" max="2794" width="12.42578125" style="1" customWidth="1"/>
    <col min="2795" max="2795" width="12.140625" style="1" customWidth="1"/>
    <col min="2796" max="2796" width="11.42578125" style="1" customWidth="1"/>
    <col min="2797" max="2797" width="10.42578125" style="1" customWidth="1"/>
    <col min="2798" max="2798" width="11.28515625" style="1" customWidth="1"/>
    <col min="2799" max="2799" width="12.42578125" style="1" customWidth="1"/>
    <col min="2800" max="2800" width="13.28515625" style="1" customWidth="1"/>
    <col min="2801" max="2801" width="12.42578125" style="1" customWidth="1"/>
    <col min="2802" max="2802" width="8.85546875" style="1" customWidth="1"/>
    <col min="2803" max="2803" width="8.28515625" style="1" customWidth="1"/>
    <col min="2804" max="2804" width="109.42578125" style="1" customWidth="1"/>
    <col min="2805" max="3047" width="9.140625" style="1"/>
    <col min="3048" max="3048" width="6.28515625" style="1" customWidth="1"/>
    <col min="3049" max="3049" width="85.85546875" style="1" customWidth="1"/>
    <col min="3050" max="3050" width="12.42578125" style="1" customWidth="1"/>
    <col min="3051" max="3051" width="12.140625" style="1" customWidth="1"/>
    <col min="3052" max="3052" width="11.42578125" style="1" customWidth="1"/>
    <col min="3053" max="3053" width="10.42578125" style="1" customWidth="1"/>
    <col min="3054" max="3054" width="11.28515625" style="1" customWidth="1"/>
    <col min="3055" max="3055" width="12.42578125" style="1" customWidth="1"/>
    <col min="3056" max="3056" width="13.28515625" style="1" customWidth="1"/>
    <col min="3057" max="3057" width="12.42578125" style="1" customWidth="1"/>
    <col min="3058" max="3058" width="8.85546875" style="1" customWidth="1"/>
    <col min="3059" max="3059" width="8.28515625" style="1" customWidth="1"/>
    <col min="3060" max="3060" width="109.42578125" style="1" customWidth="1"/>
    <col min="3061" max="3303" width="9.140625" style="1"/>
    <col min="3304" max="3304" width="6.28515625" style="1" customWidth="1"/>
    <col min="3305" max="3305" width="85.85546875" style="1" customWidth="1"/>
    <col min="3306" max="3306" width="12.42578125" style="1" customWidth="1"/>
    <col min="3307" max="3307" width="12.140625" style="1" customWidth="1"/>
    <col min="3308" max="3308" width="11.42578125" style="1" customWidth="1"/>
    <col min="3309" max="3309" width="10.42578125" style="1" customWidth="1"/>
    <col min="3310" max="3310" width="11.28515625" style="1" customWidth="1"/>
    <col min="3311" max="3311" width="12.42578125" style="1" customWidth="1"/>
    <col min="3312" max="3312" width="13.28515625" style="1" customWidth="1"/>
    <col min="3313" max="3313" width="12.42578125" style="1" customWidth="1"/>
    <col min="3314" max="3314" width="8.85546875" style="1" customWidth="1"/>
    <col min="3315" max="3315" width="8.28515625" style="1" customWidth="1"/>
    <col min="3316" max="3316" width="109.42578125" style="1" customWidth="1"/>
    <col min="3317" max="3559" width="9.140625" style="1"/>
    <col min="3560" max="3560" width="6.28515625" style="1" customWidth="1"/>
    <col min="3561" max="3561" width="85.85546875" style="1" customWidth="1"/>
    <col min="3562" max="3562" width="12.42578125" style="1" customWidth="1"/>
    <col min="3563" max="3563" width="12.140625" style="1" customWidth="1"/>
    <col min="3564" max="3564" width="11.42578125" style="1" customWidth="1"/>
    <col min="3565" max="3565" width="10.42578125" style="1" customWidth="1"/>
    <col min="3566" max="3566" width="11.28515625" style="1" customWidth="1"/>
    <col min="3567" max="3567" width="12.42578125" style="1" customWidth="1"/>
    <col min="3568" max="3568" width="13.28515625" style="1" customWidth="1"/>
    <col min="3569" max="3569" width="12.42578125" style="1" customWidth="1"/>
    <col min="3570" max="3570" width="8.85546875" style="1" customWidth="1"/>
    <col min="3571" max="3571" width="8.28515625" style="1" customWidth="1"/>
    <col min="3572" max="3572" width="109.42578125" style="1" customWidth="1"/>
    <col min="3573" max="3815" width="9.140625" style="1"/>
    <col min="3816" max="3816" width="6.28515625" style="1" customWidth="1"/>
    <col min="3817" max="3817" width="85.85546875" style="1" customWidth="1"/>
    <col min="3818" max="3818" width="12.42578125" style="1" customWidth="1"/>
    <col min="3819" max="3819" width="12.140625" style="1" customWidth="1"/>
    <col min="3820" max="3820" width="11.42578125" style="1" customWidth="1"/>
    <col min="3821" max="3821" width="10.42578125" style="1" customWidth="1"/>
    <col min="3822" max="3822" width="11.28515625" style="1" customWidth="1"/>
    <col min="3823" max="3823" width="12.42578125" style="1" customWidth="1"/>
    <col min="3824" max="3824" width="13.28515625" style="1" customWidth="1"/>
    <col min="3825" max="3825" width="12.42578125" style="1" customWidth="1"/>
    <col min="3826" max="3826" width="8.85546875" style="1" customWidth="1"/>
    <col min="3827" max="3827" width="8.28515625" style="1" customWidth="1"/>
    <col min="3828" max="3828" width="109.42578125" style="1" customWidth="1"/>
    <col min="3829" max="4071" width="9.140625" style="1"/>
    <col min="4072" max="4072" width="6.28515625" style="1" customWidth="1"/>
    <col min="4073" max="4073" width="85.85546875" style="1" customWidth="1"/>
    <col min="4074" max="4074" width="12.42578125" style="1" customWidth="1"/>
    <col min="4075" max="4075" width="12.140625" style="1" customWidth="1"/>
    <col min="4076" max="4076" width="11.42578125" style="1" customWidth="1"/>
    <col min="4077" max="4077" width="10.42578125" style="1" customWidth="1"/>
    <col min="4078" max="4078" width="11.28515625" style="1" customWidth="1"/>
    <col min="4079" max="4079" width="12.42578125" style="1" customWidth="1"/>
    <col min="4080" max="4080" width="13.28515625" style="1" customWidth="1"/>
    <col min="4081" max="4081" width="12.42578125" style="1" customWidth="1"/>
    <col min="4082" max="4082" width="8.85546875" style="1" customWidth="1"/>
    <col min="4083" max="4083" width="8.28515625" style="1" customWidth="1"/>
    <col min="4084" max="4084" width="109.42578125" style="1" customWidth="1"/>
    <col min="4085" max="4327" width="9.140625" style="1"/>
    <col min="4328" max="4328" width="6.28515625" style="1" customWidth="1"/>
    <col min="4329" max="4329" width="85.85546875" style="1" customWidth="1"/>
    <col min="4330" max="4330" width="12.42578125" style="1" customWidth="1"/>
    <col min="4331" max="4331" width="12.140625" style="1" customWidth="1"/>
    <col min="4332" max="4332" width="11.42578125" style="1" customWidth="1"/>
    <col min="4333" max="4333" width="10.42578125" style="1" customWidth="1"/>
    <col min="4334" max="4334" width="11.28515625" style="1" customWidth="1"/>
    <col min="4335" max="4335" width="12.42578125" style="1" customWidth="1"/>
    <col min="4336" max="4336" width="13.28515625" style="1" customWidth="1"/>
    <col min="4337" max="4337" width="12.42578125" style="1" customWidth="1"/>
    <col min="4338" max="4338" width="8.85546875" style="1" customWidth="1"/>
    <col min="4339" max="4339" width="8.28515625" style="1" customWidth="1"/>
    <col min="4340" max="4340" width="109.42578125" style="1" customWidth="1"/>
    <col min="4341" max="4583" width="9.140625" style="1"/>
    <col min="4584" max="4584" width="6.28515625" style="1" customWidth="1"/>
    <col min="4585" max="4585" width="85.85546875" style="1" customWidth="1"/>
    <col min="4586" max="4586" width="12.42578125" style="1" customWidth="1"/>
    <col min="4587" max="4587" width="12.140625" style="1" customWidth="1"/>
    <col min="4588" max="4588" width="11.42578125" style="1" customWidth="1"/>
    <col min="4589" max="4589" width="10.42578125" style="1" customWidth="1"/>
    <col min="4590" max="4590" width="11.28515625" style="1" customWidth="1"/>
    <col min="4591" max="4591" width="12.42578125" style="1" customWidth="1"/>
    <col min="4592" max="4592" width="13.28515625" style="1" customWidth="1"/>
    <col min="4593" max="4593" width="12.42578125" style="1" customWidth="1"/>
    <col min="4594" max="4594" width="8.85546875" style="1" customWidth="1"/>
    <col min="4595" max="4595" width="8.28515625" style="1" customWidth="1"/>
    <col min="4596" max="4596" width="109.42578125" style="1" customWidth="1"/>
    <col min="4597" max="4839" width="9.140625" style="1"/>
    <col min="4840" max="4840" width="6.28515625" style="1" customWidth="1"/>
    <col min="4841" max="4841" width="85.85546875" style="1" customWidth="1"/>
    <col min="4842" max="4842" width="12.42578125" style="1" customWidth="1"/>
    <col min="4843" max="4843" width="12.140625" style="1" customWidth="1"/>
    <col min="4844" max="4844" width="11.42578125" style="1" customWidth="1"/>
    <col min="4845" max="4845" width="10.42578125" style="1" customWidth="1"/>
    <col min="4846" max="4846" width="11.28515625" style="1" customWidth="1"/>
    <col min="4847" max="4847" width="12.42578125" style="1" customWidth="1"/>
    <col min="4848" max="4848" width="13.28515625" style="1" customWidth="1"/>
    <col min="4849" max="4849" width="12.42578125" style="1" customWidth="1"/>
    <col min="4850" max="4850" width="8.85546875" style="1" customWidth="1"/>
    <col min="4851" max="4851" width="8.28515625" style="1" customWidth="1"/>
    <col min="4852" max="4852" width="109.42578125" style="1" customWidth="1"/>
    <col min="4853" max="5095" width="9.140625" style="1"/>
    <col min="5096" max="5096" width="6.28515625" style="1" customWidth="1"/>
    <col min="5097" max="5097" width="85.85546875" style="1" customWidth="1"/>
    <col min="5098" max="5098" width="12.42578125" style="1" customWidth="1"/>
    <col min="5099" max="5099" width="12.140625" style="1" customWidth="1"/>
    <col min="5100" max="5100" width="11.42578125" style="1" customWidth="1"/>
    <col min="5101" max="5101" width="10.42578125" style="1" customWidth="1"/>
    <col min="5102" max="5102" width="11.28515625" style="1" customWidth="1"/>
    <col min="5103" max="5103" width="12.42578125" style="1" customWidth="1"/>
    <col min="5104" max="5104" width="13.28515625" style="1" customWidth="1"/>
    <col min="5105" max="5105" width="12.42578125" style="1" customWidth="1"/>
    <col min="5106" max="5106" width="8.85546875" style="1" customWidth="1"/>
    <col min="5107" max="5107" width="8.28515625" style="1" customWidth="1"/>
    <col min="5108" max="5108" width="109.42578125" style="1" customWidth="1"/>
    <col min="5109" max="5351" width="9.140625" style="1"/>
    <col min="5352" max="5352" width="6.28515625" style="1" customWidth="1"/>
    <col min="5353" max="5353" width="85.85546875" style="1" customWidth="1"/>
    <col min="5354" max="5354" width="12.42578125" style="1" customWidth="1"/>
    <col min="5355" max="5355" width="12.140625" style="1" customWidth="1"/>
    <col min="5356" max="5356" width="11.42578125" style="1" customWidth="1"/>
    <col min="5357" max="5357" width="10.42578125" style="1" customWidth="1"/>
    <col min="5358" max="5358" width="11.28515625" style="1" customWidth="1"/>
    <col min="5359" max="5359" width="12.42578125" style="1" customWidth="1"/>
    <col min="5360" max="5360" width="13.28515625" style="1" customWidth="1"/>
    <col min="5361" max="5361" width="12.42578125" style="1" customWidth="1"/>
    <col min="5362" max="5362" width="8.85546875" style="1" customWidth="1"/>
    <col min="5363" max="5363" width="8.28515625" style="1" customWidth="1"/>
    <col min="5364" max="5364" width="109.42578125" style="1" customWidth="1"/>
    <col min="5365" max="5607" width="9.140625" style="1"/>
    <col min="5608" max="5608" width="6.28515625" style="1" customWidth="1"/>
    <col min="5609" max="5609" width="85.85546875" style="1" customWidth="1"/>
    <col min="5610" max="5610" width="12.42578125" style="1" customWidth="1"/>
    <col min="5611" max="5611" width="12.140625" style="1" customWidth="1"/>
    <col min="5612" max="5612" width="11.42578125" style="1" customWidth="1"/>
    <col min="5613" max="5613" width="10.42578125" style="1" customWidth="1"/>
    <col min="5614" max="5614" width="11.28515625" style="1" customWidth="1"/>
    <col min="5615" max="5615" width="12.42578125" style="1" customWidth="1"/>
    <col min="5616" max="5616" width="13.28515625" style="1" customWidth="1"/>
    <col min="5617" max="5617" width="12.42578125" style="1" customWidth="1"/>
    <col min="5618" max="5618" width="8.85546875" style="1" customWidth="1"/>
    <col min="5619" max="5619" width="8.28515625" style="1" customWidth="1"/>
    <col min="5620" max="5620" width="109.42578125" style="1" customWidth="1"/>
    <col min="5621" max="5863" width="9.140625" style="1"/>
    <col min="5864" max="5864" width="6.28515625" style="1" customWidth="1"/>
    <col min="5865" max="5865" width="85.85546875" style="1" customWidth="1"/>
    <col min="5866" max="5866" width="12.42578125" style="1" customWidth="1"/>
    <col min="5867" max="5867" width="12.140625" style="1" customWidth="1"/>
    <col min="5868" max="5868" width="11.42578125" style="1" customWidth="1"/>
    <col min="5869" max="5869" width="10.42578125" style="1" customWidth="1"/>
    <col min="5870" max="5870" width="11.28515625" style="1" customWidth="1"/>
    <col min="5871" max="5871" width="12.42578125" style="1" customWidth="1"/>
    <col min="5872" max="5872" width="13.28515625" style="1" customWidth="1"/>
    <col min="5873" max="5873" width="12.42578125" style="1" customWidth="1"/>
    <col min="5874" max="5874" width="8.85546875" style="1" customWidth="1"/>
    <col min="5875" max="5875" width="8.28515625" style="1" customWidth="1"/>
    <col min="5876" max="5876" width="109.42578125" style="1" customWidth="1"/>
    <col min="5877" max="6119" width="9.140625" style="1"/>
    <col min="6120" max="6120" width="6.28515625" style="1" customWidth="1"/>
    <col min="6121" max="6121" width="85.85546875" style="1" customWidth="1"/>
    <col min="6122" max="6122" width="12.42578125" style="1" customWidth="1"/>
    <col min="6123" max="6123" width="12.140625" style="1" customWidth="1"/>
    <col min="6124" max="6124" width="11.42578125" style="1" customWidth="1"/>
    <col min="6125" max="6125" width="10.42578125" style="1" customWidth="1"/>
    <col min="6126" max="6126" width="11.28515625" style="1" customWidth="1"/>
    <col min="6127" max="6127" width="12.42578125" style="1" customWidth="1"/>
    <col min="6128" max="6128" width="13.28515625" style="1" customWidth="1"/>
    <col min="6129" max="6129" width="12.42578125" style="1" customWidth="1"/>
    <col min="6130" max="6130" width="8.85546875" style="1" customWidth="1"/>
    <col min="6131" max="6131" width="8.28515625" style="1" customWidth="1"/>
    <col min="6132" max="6132" width="109.42578125" style="1" customWidth="1"/>
    <col min="6133" max="6375" width="9.140625" style="1"/>
    <col min="6376" max="6376" width="6.28515625" style="1" customWidth="1"/>
    <col min="6377" max="6377" width="85.85546875" style="1" customWidth="1"/>
    <col min="6378" max="6378" width="12.42578125" style="1" customWidth="1"/>
    <col min="6379" max="6379" width="12.140625" style="1" customWidth="1"/>
    <col min="6380" max="6380" width="11.42578125" style="1" customWidth="1"/>
    <col min="6381" max="6381" width="10.42578125" style="1" customWidth="1"/>
    <col min="6382" max="6382" width="11.28515625" style="1" customWidth="1"/>
    <col min="6383" max="6383" width="12.42578125" style="1" customWidth="1"/>
    <col min="6384" max="6384" width="13.28515625" style="1" customWidth="1"/>
    <col min="6385" max="6385" width="12.42578125" style="1" customWidth="1"/>
    <col min="6386" max="6386" width="8.85546875" style="1" customWidth="1"/>
    <col min="6387" max="6387" width="8.28515625" style="1" customWidth="1"/>
    <col min="6388" max="6388" width="109.42578125" style="1" customWidth="1"/>
    <col min="6389" max="6631" width="9.140625" style="1"/>
    <col min="6632" max="6632" width="6.28515625" style="1" customWidth="1"/>
    <col min="6633" max="6633" width="85.85546875" style="1" customWidth="1"/>
    <col min="6634" max="6634" width="12.42578125" style="1" customWidth="1"/>
    <col min="6635" max="6635" width="12.140625" style="1" customWidth="1"/>
    <col min="6636" max="6636" width="11.42578125" style="1" customWidth="1"/>
    <col min="6637" max="6637" width="10.42578125" style="1" customWidth="1"/>
    <col min="6638" max="6638" width="11.28515625" style="1" customWidth="1"/>
    <col min="6639" max="6639" width="12.42578125" style="1" customWidth="1"/>
    <col min="6640" max="6640" width="13.28515625" style="1" customWidth="1"/>
    <col min="6641" max="6641" width="12.42578125" style="1" customWidth="1"/>
    <col min="6642" max="6642" width="8.85546875" style="1" customWidth="1"/>
    <col min="6643" max="6643" width="8.28515625" style="1" customWidth="1"/>
    <col min="6644" max="6644" width="109.42578125" style="1" customWidth="1"/>
    <col min="6645" max="6887" width="9.140625" style="1"/>
    <col min="6888" max="6888" width="6.28515625" style="1" customWidth="1"/>
    <col min="6889" max="6889" width="85.85546875" style="1" customWidth="1"/>
    <col min="6890" max="6890" width="12.42578125" style="1" customWidth="1"/>
    <col min="6891" max="6891" width="12.140625" style="1" customWidth="1"/>
    <col min="6892" max="6892" width="11.42578125" style="1" customWidth="1"/>
    <col min="6893" max="6893" width="10.42578125" style="1" customWidth="1"/>
    <col min="6894" max="6894" width="11.28515625" style="1" customWidth="1"/>
    <col min="6895" max="6895" width="12.42578125" style="1" customWidth="1"/>
    <col min="6896" max="6896" width="13.28515625" style="1" customWidth="1"/>
    <col min="6897" max="6897" width="12.42578125" style="1" customWidth="1"/>
    <col min="6898" max="6898" width="8.85546875" style="1" customWidth="1"/>
    <col min="6899" max="6899" width="8.28515625" style="1" customWidth="1"/>
    <col min="6900" max="6900" width="109.42578125" style="1" customWidth="1"/>
    <col min="6901" max="7143" width="9.140625" style="1"/>
    <col min="7144" max="7144" width="6.28515625" style="1" customWidth="1"/>
    <col min="7145" max="7145" width="85.85546875" style="1" customWidth="1"/>
    <col min="7146" max="7146" width="12.42578125" style="1" customWidth="1"/>
    <col min="7147" max="7147" width="12.140625" style="1" customWidth="1"/>
    <col min="7148" max="7148" width="11.42578125" style="1" customWidth="1"/>
    <col min="7149" max="7149" width="10.42578125" style="1" customWidth="1"/>
    <col min="7150" max="7150" width="11.28515625" style="1" customWidth="1"/>
    <col min="7151" max="7151" width="12.42578125" style="1" customWidth="1"/>
    <col min="7152" max="7152" width="13.28515625" style="1" customWidth="1"/>
    <col min="7153" max="7153" width="12.42578125" style="1" customWidth="1"/>
    <col min="7154" max="7154" width="8.85546875" style="1" customWidth="1"/>
    <col min="7155" max="7155" width="8.28515625" style="1" customWidth="1"/>
    <col min="7156" max="7156" width="109.42578125" style="1" customWidth="1"/>
    <col min="7157" max="7399" width="9.140625" style="1"/>
    <col min="7400" max="7400" width="6.28515625" style="1" customWidth="1"/>
    <col min="7401" max="7401" width="85.85546875" style="1" customWidth="1"/>
    <col min="7402" max="7402" width="12.42578125" style="1" customWidth="1"/>
    <col min="7403" max="7403" width="12.140625" style="1" customWidth="1"/>
    <col min="7404" max="7404" width="11.42578125" style="1" customWidth="1"/>
    <col min="7405" max="7405" width="10.42578125" style="1" customWidth="1"/>
    <col min="7406" max="7406" width="11.28515625" style="1" customWidth="1"/>
    <col min="7407" max="7407" width="12.42578125" style="1" customWidth="1"/>
    <col min="7408" max="7408" width="13.28515625" style="1" customWidth="1"/>
    <col min="7409" max="7409" width="12.42578125" style="1" customWidth="1"/>
    <col min="7410" max="7410" width="8.85546875" style="1" customWidth="1"/>
    <col min="7411" max="7411" width="8.28515625" style="1" customWidth="1"/>
    <col min="7412" max="7412" width="109.42578125" style="1" customWidth="1"/>
    <col min="7413" max="7655" width="9.140625" style="1"/>
    <col min="7656" max="7656" width="6.28515625" style="1" customWidth="1"/>
    <col min="7657" max="7657" width="85.85546875" style="1" customWidth="1"/>
    <col min="7658" max="7658" width="12.42578125" style="1" customWidth="1"/>
    <col min="7659" max="7659" width="12.140625" style="1" customWidth="1"/>
    <col min="7660" max="7660" width="11.42578125" style="1" customWidth="1"/>
    <col min="7661" max="7661" width="10.42578125" style="1" customWidth="1"/>
    <col min="7662" max="7662" width="11.28515625" style="1" customWidth="1"/>
    <col min="7663" max="7663" width="12.42578125" style="1" customWidth="1"/>
    <col min="7664" max="7664" width="13.28515625" style="1" customWidth="1"/>
    <col min="7665" max="7665" width="12.42578125" style="1" customWidth="1"/>
    <col min="7666" max="7666" width="8.85546875" style="1" customWidth="1"/>
    <col min="7667" max="7667" width="8.28515625" style="1" customWidth="1"/>
    <col min="7668" max="7668" width="109.42578125" style="1" customWidth="1"/>
    <col min="7669" max="7911" width="9.140625" style="1"/>
    <col min="7912" max="7912" width="6.28515625" style="1" customWidth="1"/>
    <col min="7913" max="7913" width="85.85546875" style="1" customWidth="1"/>
    <col min="7914" max="7914" width="12.42578125" style="1" customWidth="1"/>
    <col min="7915" max="7915" width="12.140625" style="1" customWidth="1"/>
    <col min="7916" max="7916" width="11.42578125" style="1" customWidth="1"/>
    <col min="7917" max="7917" width="10.42578125" style="1" customWidth="1"/>
    <col min="7918" max="7918" width="11.28515625" style="1" customWidth="1"/>
    <col min="7919" max="7919" width="12.42578125" style="1" customWidth="1"/>
    <col min="7920" max="7920" width="13.28515625" style="1" customWidth="1"/>
    <col min="7921" max="7921" width="12.42578125" style="1" customWidth="1"/>
    <col min="7922" max="7922" width="8.85546875" style="1" customWidth="1"/>
    <col min="7923" max="7923" width="8.28515625" style="1" customWidth="1"/>
    <col min="7924" max="7924" width="109.42578125" style="1" customWidth="1"/>
    <col min="7925" max="8167" width="9.140625" style="1"/>
    <col min="8168" max="8168" width="6.28515625" style="1" customWidth="1"/>
    <col min="8169" max="8169" width="85.85546875" style="1" customWidth="1"/>
    <col min="8170" max="8170" width="12.42578125" style="1" customWidth="1"/>
    <col min="8171" max="8171" width="12.140625" style="1" customWidth="1"/>
    <col min="8172" max="8172" width="11.42578125" style="1" customWidth="1"/>
    <col min="8173" max="8173" width="10.42578125" style="1" customWidth="1"/>
    <col min="8174" max="8174" width="11.28515625" style="1" customWidth="1"/>
    <col min="8175" max="8175" width="12.42578125" style="1" customWidth="1"/>
    <col min="8176" max="8176" width="13.28515625" style="1" customWidth="1"/>
    <col min="8177" max="8177" width="12.42578125" style="1" customWidth="1"/>
    <col min="8178" max="8178" width="8.85546875" style="1" customWidth="1"/>
    <col min="8179" max="8179" width="8.28515625" style="1" customWidth="1"/>
    <col min="8180" max="8180" width="109.42578125" style="1" customWidth="1"/>
    <col min="8181" max="8423" width="9.140625" style="1"/>
    <col min="8424" max="8424" width="6.28515625" style="1" customWidth="1"/>
    <col min="8425" max="8425" width="85.85546875" style="1" customWidth="1"/>
    <col min="8426" max="8426" width="12.42578125" style="1" customWidth="1"/>
    <col min="8427" max="8427" width="12.140625" style="1" customWidth="1"/>
    <col min="8428" max="8428" width="11.42578125" style="1" customWidth="1"/>
    <col min="8429" max="8429" width="10.42578125" style="1" customWidth="1"/>
    <col min="8430" max="8430" width="11.28515625" style="1" customWidth="1"/>
    <col min="8431" max="8431" width="12.42578125" style="1" customWidth="1"/>
    <col min="8432" max="8432" width="13.28515625" style="1" customWidth="1"/>
    <col min="8433" max="8433" width="12.42578125" style="1" customWidth="1"/>
    <col min="8434" max="8434" width="8.85546875" style="1" customWidth="1"/>
    <col min="8435" max="8435" width="8.28515625" style="1" customWidth="1"/>
    <col min="8436" max="8436" width="109.42578125" style="1" customWidth="1"/>
    <col min="8437" max="8679" width="9.140625" style="1"/>
    <col min="8680" max="8680" width="6.28515625" style="1" customWidth="1"/>
    <col min="8681" max="8681" width="85.85546875" style="1" customWidth="1"/>
    <col min="8682" max="8682" width="12.42578125" style="1" customWidth="1"/>
    <col min="8683" max="8683" width="12.140625" style="1" customWidth="1"/>
    <col min="8684" max="8684" width="11.42578125" style="1" customWidth="1"/>
    <col min="8685" max="8685" width="10.42578125" style="1" customWidth="1"/>
    <col min="8686" max="8686" width="11.28515625" style="1" customWidth="1"/>
    <col min="8687" max="8687" width="12.42578125" style="1" customWidth="1"/>
    <col min="8688" max="8688" width="13.28515625" style="1" customWidth="1"/>
    <col min="8689" max="8689" width="12.42578125" style="1" customWidth="1"/>
    <col min="8690" max="8690" width="8.85546875" style="1" customWidth="1"/>
    <col min="8691" max="8691" width="8.28515625" style="1" customWidth="1"/>
    <col min="8692" max="8692" width="109.42578125" style="1" customWidth="1"/>
    <col min="8693" max="8935" width="9.140625" style="1"/>
    <col min="8936" max="8936" width="6.28515625" style="1" customWidth="1"/>
    <col min="8937" max="8937" width="85.85546875" style="1" customWidth="1"/>
    <col min="8938" max="8938" width="12.42578125" style="1" customWidth="1"/>
    <col min="8939" max="8939" width="12.140625" style="1" customWidth="1"/>
    <col min="8940" max="8940" width="11.42578125" style="1" customWidth="1"/>
    <col min="8941" max="8941" width="10.42578125" style="1" customWidth="1"/>
    <col min="8942" max="8942" width="11.28515625" style="1" customWidth="1"/>
    <col min="8943" max="8943" width="12.42578125" style="1" customWidth="1"/>
    <col min="8944" max="8944" width="13.28515625" style="1" customWidth="1"/>
    <col min="8945" max="8945" width="12.42578125" style="1" customWidth="1"/>
    <col min="8946" max="8946" width="8.85546875" style="1" customWidth="1"/>
    <col min="8947" max="8947" width="8.28515625" style="1" customWidth="1"/>
    <col min="8948" max="8948" width="109.42578125" style="1" customWidth="1"/>
    <col min="8949" max="9191" width="9.140625" style="1"/>
    <col min="9192" max="9192" width="6.28515625" style="1" customWidth="1"/>
    <col min="9193" max="9193" width="85.85546875" style="1" customWidth="1"/>
    <col min="9194" max="9194" width="12.42578125" style="1" customWidth="1"/>
    <col min="9195" max="9195" width="12.140625" style="1" customWidth="1"/>
    <col min="9196" max="9196" width="11.42578125" style="1" customWidth="1"/>
    <col min="9197" max="9197" width="10.42578125" style="1" customWidth="1"/>
    <col min="9198" max="9198" width="11.28515625" style="1" customWidth="1"/>
    <col min="9199" max="9199" width="12.42578125" style="1" customWidth="1"/>
    <col min="9200" max="9200" width="13.28515625" style="1" customWidth="1"/>
    <col min="9201" max="9201" width="12.42578125" style="1" customWidth="1"/>
    <col min="9202" max="9202" width="8.85546875" style="1" customWidth="1"/>
    <col min="9203" max="9203" width="8.28515625" style="1" customWidth="1"/>
    <col min="9204" max="9204" width="109.42578125" style="1" customWidth="1"/>
    <col min="9205" max="9447" width="9.140625" style="1"/>
    <col min="9448" max="9448" width="6.28515625" style="1" customWidth="1"/>
    <col min="9449" max="9449" width="85.85546875" style="1" customWidth="1"/>
    <col min="9450" max="9450" width="12.42578125" style="1" customWidth="1"/>
    <col min="9451" max="9451" width="12.140625" style="1" customWidth="1"/>
    <col min="9452" max="9452" width="11.42578125" style="1" customWidth="1"/>
    <col min="9453" max="9453" width="10.42578125" style="1" customWidth="1"/>
    <col min="9454" max="9454" width="11.28515625" style="1" customWidth="1"/>
    <col min="9455" max="9455" width="12.42578125" style="1" customWidth="1"/>
    <col min="9456" max="9456" width="13.28515625" style="1" customWidth="1"/>
    <col min="9457" max="9457" width="12.42578125" style="1" customWidth="1"/>
    <col min="9458" max="9458" width="8.85546875" style="1" customWidth="1"/>
    <col min="9459" max="9459" width="8.28515625" style="1" customWidth="1"/>
    <col min="9460" max="9460" width="109.42578125" style="1" customWidth="1"/>
    <col min="9461" max="9703" width="9.140625" style="1"/>
    <col min="9704" max="9704" width="6.28515625" style="1" customWidth="1"/>
    <col min="9705" max="9705" width="85.85546875" style="1" customWidth="1"/>
    <col min="9706" max="9706" width="12.42578125" style="1" customWidth="1"/>
    <col min="9707" max="9707" width="12.140625" style="1" customWidth="1"/>
    <col min="9708" max="9708" width="11.42578125" style="1" customWidth="1"/>
    <col min="9709" max="9709" width="10.42578125" style="1" customWidth="1"/>
    <col min="9710" max="9710" width="11.28515625" style="1" customWidth="1"/>
    <col min="9711" max="9711" width="12.42578125" style="1" customWidth="1"/>
    <col min="9712" max="9712" width="13.28515625" style="1" customWidth="1"/>
    <col min="9713" max="9713" width="12.42578125" style="1" customWidth="1"/>
    <col min="9714" max="9714" width="8.85546875" style="1" customWidth="1"/>
    <col min="9715" max="9715" width="8.28515625" style="1" customWidth="1"/>
    <col min="9716" max="9716" width="109.42578125" style="1" customWidth="1"/>
    <col min="9717" max="9959" width="9.140625" style="1"/>
    <col min="9960" max="9960" width="6.28515625" style="1" customWidth="1"/>
    <col min="9961" max="9961" width="85.85546875" style="1" customWidth="1"/>
    <col min="9962" max="9962" width="12.42578125" style="1" customWidth="1"/>
    <col min="9963" max="9963" width="12.140625" style="1" customWidth="1"/>
    <col min="9964" max="9964" width="11.42578125" style="1" customWidth="1"/>
    <col min="9965" max="9965" width="10.42578125" style="1" customWidth="1"/>
    <col min="9966" max="9966" width="11.28515625" style="1" customWidth="1"/>
    <col min="9967" max="9967" width="12.42578125" style="1" customWidth="1"/>
    <col min="9968" max="9968" width="13.28515625" style="1" customWidth="1"/>
    <col min="9969" max="9969" width="12.42578125" style="1" customWidth="1"/>
    <col min="9970" max="9970" width="8.85546875" style="1" customWidth="1"/>
    <col min="9971" max="9971" width="8.28515625" style="1" customWidth="1"/>
    <col min="9972" max="9972" width="109.42578125" style="1" customWidth="1"/>
    <col min="9973" max="10215" width="9.140625" style="1"/>
    <col min="10216" max="10216" width="6.28515625" style="1" customWidth="1"/>
    <col min="10217" max="10217" width="85.85546875" style="1" customWidth="1"/>
    <col min="10218" max="10218" width="12.42578125" style="1" customWidth="1"/>
    <col min="10219" max="10219" width="12.140625" style="1" customWidth="1"/>
    <col min="10220" max="10220" width="11.42578125" style="1" customWidth="1"/>
    <col min="10221" max="10221" width="10.42578125" style="1" customWidth="1"/>
    <col min="10222" max="10222" width="11.28515625" style="1" customWidth="1"/>
    <col min="10223" max="10223" width="12.42578125" style="1" customWidth="1"/>
    <col min="10224" max="10224" width="13.28515625" style="1" customWidth="1"/>
    <col min="10225" max="10225" width="12.42578125" style="1" customWidth="1"/>
    <col min="10226" max="10226" width="8.85546875" style="1" customWidth="1"/>
    <col min="10227" max="10227" width="8.28515625" style="1" customWidth="1"/>
    <col min="10228" max="10228" width="109.42578125" style="1" customWidth="1"/>
    <col min="10229" max="10471" width="9.140625" style="1"/>
    <col min="10472" max="10472" width="6.28515625" style="1" customWidth="1"/>
    <col min="10473" max="10473" width="85.85546875" style="1" customWidth="1"/>
    <col min="10474" max="10474" width="12.42578125" style="1" customWidth="1"/>
    <col min="10475" max="10475" width="12.140625" style="1" customWidth="1"/>
    <col min="10476" max="10476" width="11.42578125" style="1" customWidth="1"/>
    <col min="10477" max="10477" width="10.42578125" style="1" customWidth="1"/>
    <col min="10478" max="10478" width="11.28515625" style="1" customWidth="1"/>
    <col min="10479" max="10479" width="12.42578125" style="1" customWidth="1"/>
    <col min="10480" max="10480" width="13.28515625" style="1" customWidth="1"/>
    <col min="10481" max="10481" width="12.42578125" style="1" customWidth="1"/>
    <col min="10482" max="10482" width="8.85546875" style="1" customWidth="1"/>
    <col min="10483" max="10483" width="8.28515625" style="1" customWidth="1"/>
    <col min="10484" max="10484" width="109.42578125" style="1" customWidth="1"/>
    <col min="10485" max="10727" width="9.140625" style="1"/>
    <col min="10728" max="10728" width="6.28515625" style="1" customWidth="1"/>
    <col min="10729" max="10729" width="85.85546875" style="1" customWidth="1"/>
    <col min="10730" max="10730" width="12.42578125" style="1" customWidth="1"/>
    <col min="10731" max="10731" width="12.140625" style="1" customWidth="1"/>
    <col min="10732" max="10732" width="11.42578125" style="1" customWidth="1"/>
    <col min="10733" max="10733" width="10.42578125" style="1" customWidth="1"/>
    <col min="10734" max="10734" width="11.28515625" style="1" customWidth="1"/>
    <col min="10735" max="10735" width="12.42578125" style="1" customWidth="1"/>
    <col min="10736" max="10736" width="13.28515625" style="1" customWidth="1"/>
    <col min="10737" max="10737" width="12.42578125" style="1" customWidth="1"/>
    <col min="10738" max="10738" width="8.85546875" style="1" customWidth="1"/>
    <col min="10739" max="10739" width="8.28515625" style="1" customWidth="1"/>
    <col min="10740" max="10740" width="109.42578125" style="1" customWidth="1"/>
    <col min="10741" max="10983" width="9.140625" style="1"/>
    <col min="10984" max="10984" width="6.28515625" style="1" customWidth="1"/>
    <col min="10985" max="10985" width="85.85546875" style="1" customWidth="1"/>
    <col min="10986" max="10986" width="12.42578125" style="1" customWidth="1"/>
    <col min="10987" max="10987" width="12.140625" style="1" customWidth="1"/>
    <col min="10988" max="10988" width="11.42578125" style="1" customWidth="1"/>
    <col min="10989" max="10989" width="10.42578125" style="1" customWidth="1"/>
    <col min="10990" max="10990" width="11.28515625" style="1" customWidth="1"/>
    <col min="10991" max="10991" width="12.42578125" style="1" customWidth="1"/>
    <col min="10992" max="10992" width="13.28515625" style="1" customWidth="1"/>
    <col min="10993" max="10993" width="12.42578125" style="1" customWidth="1"/>
    <col min="10994" max="10994" width="8.85546875" style="1" customWidth="1"/>
    <col min="10995" max="10995" width="8.28515625" style="1" customWidth="1"/>
    <col min="10996" max="10996" width="109.42578125" style="1" customWidth="1"/>
    <col min="10997" max="11239" width="9.140625" style="1"/>
    <col min="11240" max="11240" width="6.28515625" style="1" customWidth="1"/>
    <col min="11241" max="11241" width="85.85546875" style="1" customWidth="1"/>
    <col min="11242" max="11242" width="12.42578125" style="1" customWidth="1"/>
    <col min="11243" max="11243" width="12.140625" style="1" customWidth="1"/>
    <col min="11244" max="11244" width="11.42578125" style="1" customWidth="1"/>
    <col min="11245" max="11245" width="10.42578125" style="1" customWidth="1"/>
    <col min="11246" max="11246" width="11.28515625" style="1" customWidth="1"/>
    <col min="11247" max="11247" width="12.42578125" style="1" customWidth="1"/>
    <col min="11248" max="11248" width="13.28515625" style="1" customWidth="1"/>
    <col min="11249" max="11249" width="12.42578125" style="1" customWidth="1"/>
    <col min="11250" max="11250" width="8.85546875" style="1" customWidth="1"/>
    <col min="11251" max="11251" width="8.28515625" style="1" customWidth="1"/>
    <col min="11252" max="11252" width="109.42578125" style="1" customWidth="1"/>
    <col min="11253" max="11495" width="9.140625" style="1"/>
    <col min="11496" max="11496" width="6.28515625" style="1" customWidth="1"/>
    <col min="11497" max="11497" width="85.85546875" style="1" customWidth="1"/>
    <col min="11498" max="11498" width="12.42578125" style="1" customWidth="1"/>
    <col min="11499" max="11499" width="12.140625" style="1" customWidth="1"/>
    <col min="11500" max="11500" width="11.42578125" style="1" customWidth="1"/>
    <col min="11501" max="11501" width="10.42578125" style="1" customWidth="1"/>
    <col min="11502" max="11502" width="11.28515625" style="1" customWidth="1"/>
    <col min="11503" max="11503" width="12.42578125" style="1" customWidth="1"/>
    <col min="11504" max="11504" width="13.28515625" style="1" customWidth="1"/>
    <col min="11505" max="11505" width="12.42578125" style="1" customWidth="1"/>
    <col min="11506" max="11506" width="8.85546875" style="1" customWidth="1"/>
    <col min="11507" max="11507" width="8.28515625" style="1" customWidth="1"/>
    <col min="11508" max="11508" width="109.42578125" style="1" customWidth="1"/>
    <col min="11509" max="11751" width="9.140625" style="1"/>
    <col min="11752" max="11752" width="6.28515625" style="1" customWidth="1"/>
    <col min="11753" max="11753" width="85.85546875" style="1" customWidth="1"/>
    <col min="11754" max="11754" width="12.42578125" style="1" customWidth="1"/>
    <col min="11755" max="11755" width="12.140625" style="1" customWidth="1"/>
    <col min="11756" max="11756" width="11.42578125" style="1" customWidth="1"/>
    <col min="11757" max="11757" width="10.42578125" style="1" customWidth="1"/>
    <col min="11758" max="11758" width="11.28515625" style="1" customWidth="1"/>
    <col min="11759" max="11759" width="12.42578125" style="1" customWidth="1"/>
    <col min="11760" max="11760" width="13.28515625" style="1" customWidth="1"/>
    <col min="11761" max="11761" width="12.42578125" style="1" customWidth="1"/>
    <col min="11762" max="11762" width="8.85546875" style="1" customWidth="1"/>
    <col min="11763" max="11763" width="8.28515625" style="1" customWidth="1"/>
    <col min="11764" max="11764" width="109.42578125" style="1" customWidth="1"/>
    <col min="11765" max="12007" width="9.140625" style="1"/>
    <col min="12008" max="12008" width="6.28515625" style="1" customWidth="1"/>
    <col min="12009" max="12009" width="85.85546875" style="1" customWidth="1"/>
    <col min="12010" max="12010" width="12.42578125" style="1" customWidth="1"/>
    <col min="12011" max="12011" width="12.140625" style="1" customWidth="1"/>
    <col min="12012" max="12012" width="11.42578125" style="1" customWidth="1"/>
    <col min="12013" max="12013" width="10.42578125" style="1" customWidth="1"/>
    <col min="12014" max="12014" width="11.28515625" style="1" customWidth="1"/>
    <col min="12015" max="12015" width="12.42578125" style="1" customWidth="1"/>
    <col min="12016" max="12016" width="13.28515625" style="1" customWidth="1"/>
    <col min="12017" max="12017" width="12.42578125" style="1" customWidth="1"/>
    <col min="12018" max="12018" width="8.85546875" style="1" customWidth="1"/>
    <col min="12019" max="12019" width="8.28515625" style="1" customWidth="1"/>
    <col min="12020" max="12020" width="109.42578125" style="1" customWidth="1"/>
    <col min="12021" max="12263" width="9.140625" style="1"/>
    <col min="12264" max="12264" width="6.28515625" style="1" customWidth="1"/>
    <col min="12265" max="12265" width="85.85546875" style="1" customWidth="1"/>
    <col min="12266" max="12266" width="12.42578125" style="1" customWidth="1"/>
    <col min="12267" max="12267" width="12.140625" style="1" customWidth="1"/>
    <col min="12268" max="12268" width="11.42578125" style="1" customWidth="1"/>
    <col min="12269" max="12269" width="10.42578125" style="1" customWidth="1"/>
    <col min="12270" max="12270" width="11.28515625" style="1" customWidth="1"/>
    <col min="12271" max="12271" width="12.42578125" style="1" customWidth="1"/>
    <col min="12272" max="12272" width="13.28515625" style="1" customWidth="1"/>
    <col min="12273" max="12273" width="12.42578125" style="1" customWidth="1"/>
    <col min="12274" max="12274" width="8.85546875" style="1" customWidth="1"/>
    <col min="12275" max="12275" width="8.28515625" style="1" customWidth="1"/>
    <col min="12276" max="12276" width="109.42578125" style="1" customWidth="1"/>
    <col min="12277" max="12519" width="9.140625" style="1"/>
    <col min="12520" max="12520" width="6.28515625" style="1" customWidth="1"/>
    <col min="12521" max="12521" width="85.85546875" style="1" customWidth="1"/>
    <col min="12522" max="12522" width="12.42578125" style="1" customWidth="1"/>
    <col min="12523" max="12523" width="12.140625" style="1" customWidth="1"/>
    <col min="12524" max="12524" width="11.42578125" style="1" customWidth="1"/>
    <col min="12525" max="12525" width="10.42578125" style="1" customWidth="1"/>
    <col min="12526" max="12526" width="11.28515625" style="1" customWidth="1"/>
    <col min="12527" max="12527" width="12.42578125" style="1" customWidth="1"/>
    <col min="12528" max="12528" width="13.28515625" style="1" customWidth="1"/>
    <col min="12529" max="12529" width="12.42578125" style="1" customWidth="1"/>
    <col min="12530" max="12530" width="8.85546875" style="1" customWidth="1"/>
    <col min="12531" max="12531" width="8.28515625" style="1" customWidth="1"/>
    <col min="12532" max="12532" width="109.42578125" style="1" customWidth="1"/>
    <col min="12533" max="12775" width="9.140625" style="1"/>
    <col min="12776" max="12776" width="6.28515625" style="1" customWidth="1"/>
    <col min="12777" max="12777" width="85.85546875" style="1" customWidth="1"/>
    <col min="12778" max="12778" width="12.42578125" style="1" customWidth="1"/>
    <col min="12779" max="12779" width="12.140625" style="1" customWidth="1"/>
    <col min="12780" max="12780" width="11.42578125" style="1" customWidth="1"/>
    <col min="12781" max="12781" width="10.42578125" style="1" customWidth="1"/>
    <col min="12782" max="12782" width="11.28515625" style="1" customWidth="1"/>
    <col min="12783" max="12783" width="12.42578125" style="1" customWidth="1"/>
    <col min="12784" max="12784" width="13.28515625" style="1" customWidth="1"/>
    <col min="12785" max="12785" width="12.42578125" style="1" customWidth="1"/>
    <col min="12786" max="12786" width="8.85546875" style="1" customWidth="1"/>
    <col min="12787" max="12787" width="8.28515625" style="1" customWidth="1"/>
    <col min="12788" max="12788" width="109.42578125" style="1" customWidth="1"/>
    <col min="12789" max="13031" width="9.140625" style="1"/>
    <col min="13032" max="13032" width="6.28515625" style="1" customWidth="1"/>
    <col min="13033" max="13033" width="85.85546875" style="1" customWidth="1"/>
    <col min="13034" max="13034" width="12.42578125" style="1" customWidth="1"/>
    <col min="13035" max="13035" width="12.140625" style="1" customWidth="1"/>
    <col min="13036" max="13036" width="11.42578125" style="1" customWidth="1"/>
    <col min="13037" max="13037" width="10.42578125" style="1" customWidth="1"/>
    <col min="13038" max="13038" width="11.28515625" style="1" customWidth="1"/>
    <col min="13039" max="13039" width="12.42578125" style="1" customWidth="1"/>
    <col min="13040" max="13040" width="13.28515625" style="1" customWidth="1"/>
    <col min="13041" max="13041" width="12.42578125" style="1" customWidth="1"/>
    <col min="13042" max="13042" width="8.85546875" style="1" customWidth="1"/>
    <col min="13043" max="13043" width="8.28515625" style="1" customWidth="1"/>
    <col min="13044" max="13044" width="109.42578125" style="1" customWidth="1"/>
    <col min="13045" max="13287" width="9.140625" style="1"/>
    <col min="13288" max="13288" width="6.28515625" style="1" customWidth="1"/>
    <col min="13289" max="13289" width="85.85546875" style="1" customWidth="1"/>
    <col min="13290" max="13290" width="12.42578125" style="1" customWidth="1"/>
    <col min="13291" max="13291" width="12.140625" style="1" customWidth="1"/>
    <col min="13292" max="13292" width="11.42578125" style="1" customWidth="1"/>
    <col min="13293" max="13293" width="10.42578125" style="1" customWidth="1"/>
    <col min="13294" max="13294" width="11.28515625" style="1" customWidth="1"/>
    <col min="13295" max="13295" width="12.42578125" style="1" customWidth="1"/>
    <col min="13296" max="13296" width="13.28515625" style="1" customWidth="1"/>
    <col min="13297" max="13297" width="12.42578125" style="1" customWidth="1"/>
    <col min="13298" max="13298" width="8.85546875" style="1" customWidth="1"/>
    <col min="13299" max="13299" width="8.28515625" style="1" customWidth="1"/>
    <col min="13300" max="13300" width="109.42578125" style="1" customWidth="1"/>
    <col min="13301" max="13543" width="9.140625" style="1"/>
    <col min="13544" max="13544" width="6.28515625" style="1" customWidth="1"/>
    <col min="13545" max="13545" width="85.85546875" style="1" customWidth="1"/>
    <col min="13546" max="13546" width="12.42578125" style="1" customWidth="1"/>
    <col min="13547" max="13547" width="12.140625" style="1" customWidth="1"/>
    <col min="13548" max="13548" width="11.42578125" style="1" customWidth="1"/>
    <col min="13549" max="13549" width="10.42578125" style="1" customWidth="1"/>
    <col min="13550" max="13550" width="11.28515625" style="1" customWidth="1"/>
    <col min="13551" max="13551" width="12.42578125" style="1" customWidth="1"/>
    <col min="13552" max="13552" width="13.28515625" style="1" customWidth="1"/>
    <col min="13553" max="13553" width="12.42578125" style="1" customWidth="1"/>
    <col min="13554" max="13554" width="8.85546875" style="1" customWidth="1"/>
    <col min="13555" max="13555" width="8.28515625" style="1" customWidth="1"/>
    <col min="13556" max="13556" width="109.42578125" style="1" customWidth="1"/>
    <col min="13557" max="13799" width="9.140625" style="1"/>
    <col min="13800" max="13800" width="6.28515625" style="1" customWidth="1"/>
    <col min="13801" max="13801" width="85.85546875" style="1" customWidth="1"/>
    <col min="13802" max="13802" width="12.42578125" style="1" customWidth="1"/>
    <col min="13803" max="13803" width="12.140625" style="1" customWidth="1"/>
    <col min="13804" max="13804" width="11.42578125" style="1" customWidth="1"/>
    <col min="13805" max="13805" width="10.42578125" style="1" customWidth="1"/>
    <col min="13806" max="13806" width="11.28515625" style="1" customWidth="1"/>
    <col min="13807" max="13807" width="12.42578125" style="1" customWidth="1"/>
    <col min="13808" max="13808" width="13.28515625" style="1" customWidth="1"/>
    <col min="13809" max="13809" width="12.42578125" style="1" customWidth="1"/>
    <col min="13810" max="13810" width="8.85546875" style="1" customWidth="1"/>
    <col min="13811" max="13811" width="8.28515625" style="1" customWidth="1"/>
    <col min="13812" max="13812" width="109.42578125" style="1" customWidth="1"/>
    <col min="13813" max="14055" width="9.140625" style="1"/>
    <col min="14056" max="14056" width="6.28515625" style="1" customWidth="1"/>
    <col min="14057" max="14057" width="85.85546875" style="1" customWidth="1"/>
    <col min="14058" max="14058" width="12.42578125" style="1" customWidth="1"/>
    <col min="14059" max="14059" width="12.140625" style="1" customWidth="1"/>
    <col min="14060" max="14060" width="11.42578125" style="1" customWidth="1"/>
    <col min="14061" max="14061" width="10.42578125" style="1" customWidth="1"/>
    <col min="14062" max="14062" width="11.28515625" style="1" customWidth="1"/>
    <col min="14063" max="14063" width="12.42578125" style="1" customWidth="1"/>
    <col min="14064" max="14064" width="13.28515625" style="1" customWidth="1"/>
    <col min="14065" max="14065" width="12.42578125" style="1" customWidth="1"/>
    <col min="14066" max="14066" width="8.85546875" style="1" customWidth="1"/>
    <col min="14067" max="14067" width="8.28515625" style="1" customWidth="1"/>
    <col min="14068" max="14068" width="109.42578125" style="1" customWidth="1"/>
    <col min="14069" max="14311" width="9.140625" style="1"/>
    <col min="14312" max="14312" width="6.28515625" style="1" customWidth="1"/>
    <col min="14313" max="14313" width="85.85546875" style="1" customWidth="1"/>
    <col min="14314" max="14314" width="12.42578125" style="1" customWidth="1"/>
    <col min="14315" max="14315" width="12.140625" style="1" customWidth="1"/>
    <col min="14316" max="14316" width="11.42578125" style="1" customWidth="1"/>
    <col min="14317" max="14317" width="10.42578125" style="1" customWidth="1"/>
    <col min="14318" max="14318" width="11.28515625" style="1" customWidth="1"/>
    <col min="14319" max="14319" width="12.42578125" style="1" customWidth="1"/>
    <col min="14320" max="14320" width="13.28515625" style="1" customWidth="1"/>
    <col min="14321" max="14321" width="12.42578125" style="1" customWidth="1"/>
    <col min="14322" max="14322" width="8.85546875" style="1" customWidth="1"/>
    <col min="14323" max="14323" width="8.28515625" style="1" customWidth="1"/>
    <col min="14324" max="14324" width="109.42578125" style="1" customWidth="1"/>
    <col min="14325" max="14567" width="9.140625" style="1"/>
    <col min="14568" max="14568" width="6.28515625" style="1" customWidth="1"/>
    <col min="14569" max="14569" width="85.85546875" style="1" customWidth="1"/>
    <col min="14570" max="14570" width="12.42578125" style="1" customWidth="1"/>
    <col min="14571" max="14571" width="12.140625" style="1" customWidth="1"/>
    <col min="14572" max="14572" width="11.42578125" style="1" customWidth="1"/>
    <col min="14573" max="14573" width="10.42578125" style="1" customWidth="1"/>
    <col min="14574" max="14574" width="11.28515625" style="1" customWidth="1"/>
    <col min="14575" max="14575" width="12.42578125" style="1" customWidth="1"/>
    <col min="14576" max="14576" width="13.28515625" style="1" customWidth="1"/>
    <col min="14577" max="14577" width="12.42578125" style="1" customWidth="1"/>
    <col min="14578" max="14578" width="8.85546875" style="1" customWidth="1"/>
    <col min="14579" max="14579" width="8.28515625" style="1" customWidth="1"/>
    <col min="14580" max="14580" width="109.42578125" style="1" customWidth="1"/>
    <col min="14581" max="14823" width="9.140625" style="1"/>
    <col min="14824" max="14824" width="6.28515625" style="1" customWidth="1"/>
    <col min="14825" max="14825" width="85.85546875" style="1" customWidth="1"/>
    <col min="14826" max="14826" width="12.42578125" style="1" customWidth="1"/>
    <col min="14827" max="14827" width="12.140625" style="1" customWidth="1"/>
    <col min="14828" max="14828" width="11.42578125" style="1" customWidth="1"/>
    <col min="14829" max="14829" width="10.42578125" style="1" customWidth="1"/>
    <col min="14830" max="14830" width="11.28515625" style="1" customWidth="1"/>
    <col min="14831" max="14831" width="12.42578125" style="1" customWidth="1"/>
    <col min="14832" max="14832" width="13.28515625" style="1" customWidth="1"/>
    <col min="14833" max="14833" width="12.42578125" style="1" customWidth="1"/>
    <col min="14834" max="14834" width="8.85546875" style="1" customWidth="1"/>
    <col min="14835" max="14835" width="8.28515625" style="1" customWidth="1"/>
    <col min="14836" max="14836" width="109.42578125" style="1" customWidth="1"/>
    <col min="14837" max="15079" width="9.140625" style="1"/>
    <col min="15080" max="15080" width="6.28515625" style="1" customWidth="1"/>
    <col min="15081" max="15081" width="85.85546875" style="1" customWidth="1"/>
    <col min="15082" max="15082" width="12.42578125" style="1" customWidth="1"/>
    <col min="15083" max="15083" width="12.140625" style="1" customWidth="1"/>
    <col min="15084" max="15084" width="11.42578125" style="1" customWidth="1"/>
    <col min="15085" max="15085" width="10.42578125" style="1" customWidth="1"/>
    <col min="15086" max="15086" width="11.28515625" style="1" customWidth="1"/>
    <col min="15087" max="15087" width="12.42578125" style="1" customWidth="1"/>
    <col min="15088" max="15088" width="13.28515625" style="1" customWidth="1"/>
    <col min="15089" max="15089" width="12.42578125" style="1" customWidth="1"/>
    <col min="15090" max="15090" width="8.85546875" style="1" customWidth="1"/>
    <col min="15091" max="15091" width="8.28515625" style="1" customWidth="1"/>
    <col min="15092" max="15092" width="109.42578125" style="1" customWidth="1"/>
    <col min="15093" max="15335" width="9.140625" style="1"/>
    <col min="15336" max="15336" width="6.28515625" style="1" customWidth="1"/>
    <col min="15337" max="15337" width="85.85546875" style="1" customWidth="1"/>
    <col min="15338" max="15338" width="12.42578125" style="1" customWidth="1"/>
    <col min="15339" max="15339" width="12.140625" style="1" customWidth="1"/>
    <col min="15340" max="15340" width="11.42578125" style="1" customWidth="1"/>
    <col min="15341" max="15341" width="10.42578125" style="1" customWidth="1"/>
    <col min="15342" max="15342" width="11.28515625" style="1" customWidth="1"/>
    <col min="15343" max="15343" width="12.42578125" style="1" customWidth="1"/>
    <col min="15344" max="15344" width="13.28515625" style="1" customWidth="1"/>
    <col min="15345" max="15345" width="12.42578125" style="1" customWidth="1"/>
    <col min="15346" max="15346" width="8.85546875" style="1" customWidth="1"/>
    <col min="15347" max="15347" width="8.28515625" style="1" customWidth="1"/>
    <col min="15348" max="15348" width="109.42578125" style="1" customWidth="1"/>
    <col min="15349" max="15591" width="9.140625" style="1"/>
    <col min="15592" max="15592" width="6.28515625" style="1" customWidth="1"/>
    <col min="15593" max="15593" width="85.85546875" style="1" customWidth="1"/>
    <col min="15594" max="15594" width="12.42578125" style="1" customWidth="1"/>
    <col min="15595" max="15595" width="12.140625" style="1" customWidth="1"/>
    <col min="15596" max="15596" width="11.42578125" style="1" customWidth="1"/>
    <col min="15597" max="15597" width="10.42578125" style="1" customWidth="1"/>
    <col min="15598" max="15598" width="11.28515625" style="1" customWidth="1"/>
    <col min="15599" max="15599" width="12.42578125" style="1" customWidth="1"/>
    <col min="15600" max="15600" width="13.28515625" style="1" customWidth="1"/>
    <col min="15601" max="15601" width="12.42578125" style="1" customWidth="1"/>
    <col min="15602" max="15602" width="8.85546875" style="1" customWidth="1"/>
    <col min="15603" max="15603" width="8.28515625" style="1" customWidth="1"/>
    <col min="15604" max="15604" width="109.42578125" style="1" customWidth="1"/>
    <col min="15605" max="15847" width="9.140625" style="1"/>
    <col min="15848" max="15848" width="6.28515625" style="1" customWidth="1"/>
    <col min="15849" max="15849" width="85.85546875" style="1" customWidth="1"/>
    <col min="15850" max="15850" width="12.42578125" style="1" customWidth="1"/>
    <col min="15851" max="15851" width="12.140625" style="1" customWidth="1"/>
    <col min="15852" max="15852" width="11.42578125" style="1" customWidth="1"/>
    <col min="15853" max="15853" width="10.42578125" style="1" customWidth="1"/>
    <col min="15854" max="15854" width="11.28515625" style="1" customWidth="1"/>
    <col min="15855" max="15855" width="12.42578125" style="1" customWidth="1"/>
    <col min="15856" max="15856" width="13.28515625" style="1" customWidth="1"/>
    <col min="15857" max="15857" width="12.42578125" style="1" customWidth="1"/>
    <col min="15858" max="15858" width="8.85546875" style="1" customWidth="1"/>
    <col min="15859" max="15859" width="8.28515625" style="1" customWidth="1"/>
    <col min="15860" max="15860" width="109.42578125" style="1" customWidth="1"/>
    <col min="15861" max="16103" width="9.140625" style="1"/>
    <col min="16104" max="16104" width="6.28515625" style="1" customWidth="1"/>
    <col min="16105" max="16105" width="85.85546875" style="1" customWidth="1"/>
    <col min="16106" max="16106" width="12.42578125" style="1" customWidth="1"/>
    <col min="16107" max="16107" width="12.140625" style="1" customWidth="1"/>
    <col min="16108" max="16108" width="11.42578125" style="1" customWidth="1"/>
    <col min="16109" max="16109" width="10.42578125" style="1" customWidth="1"/>
    <col min="16110" max="16110" width="11.28515625" style="1" customWidth="1"/>
    <col min="16111" max="16111" width="12.42578125" style="1" customWidth="1"/>
    <col min="16112" max="16112" width="13.28515625" style="1" customWidth="1"/>
    <col min="16113" max="16113" width="12.42578125" style="1" customWidth="1"/>
    <col min="16114" max="16114" width="8.85546875" style="1" customWidth="1"/>
    <col min="16115" max="16115" width="8.28515625" style="1" customWidth="1"/>
    <col min="16116" max="16116" width="109.42578125" style="1" customWidth="1"/>
    <col min="16117" max="16384" width="9.140625" style="1"/>
  </cols>
  <sheetData>
    <row r="1" spans="1:39" ht="15.75" customHeight="1" x14ac:dyDescent="0.25">
      <c r="G1" s="120" t="s">
        <v>126</v>
      </c>
    </row>
    <row r="2" spans="1:39" ht="15.75" x14ac:dyDescent="0.25">
      <c r="A2" s="147" t="s">
        <v>1</v>
      </c>
      <c r="B2" s="147"/>
      <c r="C2" s="147"/>
      <c r="D2" s="147"/>
      <c r="E2" s="147"/>
      <c r="F2" s="147"/>
      <c r="G2" s="147"/>
    </row>
    <row r="3" spans="1:39" ht="13.5" customHeight="1" x14ac:dyDescent="0.25">
      <c r="A3" s="148" t="s">
        <v>39</v>
      </c>
      <c r="B3" s="148"/>
      <c r="C3" s="148"/>
      <c r="D3" s="148"/>
      <c r="E3" s="148"/>
      <c r="F3" s="148"/>
      <c r="G3" s="148"/>
    </row>
    <row r="4" spans="1:39" ht="15.75" x14ac:dyDescent="0.25">
      <c r="A4" s="148" t="s">
        <v>108</v>
      </c>
      <c r="B4" s="148"/>
      <c r="C4" s="148"/>
      <c r="D4" s="148"/>
      <c r="E4" s="148"/>
      <c r="F4" s="148"/>
      <c r="G4" s="148"/>
    </row>
    <row r="5" spans="1:39" ht="18.75" customHeight="1" thickBot="1" x14ac:dyDescent="0.3">
      <c r="A5" s="3"/>
      <c r="B5" s="3"/>
      <c r="C5" s="57"/>
      <c r="D5" s="3"/>
      <c r="E5" s="31"/>
      <c r="G5" s="31" t="s">
        <v>0</v>
      </c>
    </row>
    <row r="6" spans="1:39" ht="18" customHeight="1" thickBot="1" x14ac:dyDescent="0.25">
      <c r="A6" s="149" t="s">
        <v>2</v>
      </c>
      <c r="B6" s="152" t="s">
        <v>3</v>
      </c>
      <c r="C6" s="155" t="s">
        <v>53</v>
      </c>
      <c r="D6" s="155" t="s">
        <v>94</v>
      </c>
      <c r="E6" s="175" t="s">
        <v>95</v>
      </c>
      <c r="F6" s="176"/>
      <c r="G6" s="17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39" ht="18" customHeight="1" x14ac:dyDescent="0.2">
      <c r="A7" s="150"/>
      <c r="B7" s="153"/>
      <c r="C7" s="156"/>
      <c r="D7" s="156"/>
      <c r="E7" s="155" t="s">
        <v>74</v>
      </c>
      <c r="F7" s="173" t="s">
        <v>75</v>
      </c>
      <c r="G7" s="170" t="s">
        <v>119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39" ht="69.75" customHeight="1" thickBot="1" x14ac:dyDescent="0.25">
      <c r="A8" s="151"/>
      <c r="B8" s="172"/>
      <c r="C8" s="157"/>
      <c r="D8" s="153"/>
      <c r="E8" s="153"/>
      <c r="F8" s="174"/>
      <c r="G8" s="171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39" ht="16.5" customHeight="1" thickBot="1" x14ac:dyDescent="0.3">
      <c r="A9" s="39">
        <v>1</v>
      </c>
      <c r="B9" s="40">
        <v>2</v>
      </c>
      <c r="C9" s="41">
        <v>3</v>
      </c>
      <c r="D9" s="41">
        <v>4</v>
      </c>
      <c r="E9" s="42">
        <v>6</v>
      </c>
      <c r="F9" s="41">
        <v>7</v>
      </c>
      <c r="G9" s="41">
        <v>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ht="20.25" customHeight="1" x14ac:dyDescent="0.2">
      <c r="A10" s="44">
        <v>1</v>
      </c>
      <c r="B10" s="45" t="s">
        <v>4</v>
      </c>
      <c r="C10" s="64" t="s">
        <v>38</v>
      </c>
      <c r="D10" s="73">
        <f>SUM(D11,D14:D15,D25)</f>
        <v>1022.01</v>
      </c>
      <c r="E10" s="74">
        <f>SUM(E11,E14:E15,E25)</f>
        <v>745.01</v>
      </c>
      <c r="F10" s="75">
        <f>SUM(F11,F14:F15,F25)</f>
        <v>243.18</v>
      </c>
      <c r="G10" s="76">
        <f>SUM(G11,G14:G15,G25)</f>
        <v>33.82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39" ht="14.25" customHeight="1" x14ac:dyDescent="0.2">
      <c r="A11" s="43" t="s">
        <v>5</v>
      </c>
      <c r="B11" s="33" t="s">
        <v>100</v>
      </c>
      <c r="C11" s="65" t="s">
        <v>38</v>
      </c>
      <c r="D11" s="87">
        <f>SUM(D12:D13)</f>
        <v>0</v>
      </c>
      <c r="E11" s="88">
        <f>SUM(E12:E13)</f>
        <v>0</v>
      </c>
      <c r="F11" s="89">
        <f>SUM(F12:F13)</f>
        <v>0</v>
      </c>
      <c r="G11" s="87">
        <f>SUM(G12:G13)</f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39" ht="13.15" hidden="1" customHeight="1" outlineLevel="1" x14ac:dyDescent="0.2">
      <c r="A12" s="37" t="s">
        <v>6</v>
      </c>
      <c r="B12" s="34" t="s">
        <v>78</v>
      </c>
      <c r="C12" s="66" t="s">
        <v>38</v>
      </c>
      <c r="D12" s="121"/>
      <c r="E12" s="114">
        <f t="shared" ref="E12:E13" si="0">ROUND(D12*$E$44/$D$44,2)</f>
        <v>0</v>
      </c>
      <c r="F12" s="92">
        <f>ROUND(D12*$F$44/$D$44,2)</f>
        <v>0</v>
      </c>
      <c r="G12" s="90">
        <f>ROUND(D12*$G$44/$D$44,2)</f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39" ht="13.15" hidden="1" customHeight="1" outlineLevel="1" x14ac:dyDescent="0.2">
      <c r="A13" s="37" t="s">
        <v>7</v>
      </c>
      <c r="B13" s="34" t="s">
        <v>79</v>
      </c>
      <c r="C13" s="66" t="s">
        <v>38</v>
      </c>
      <c r="D13" s="121"/>
      <c r="E13" s="114">
        <f t="shared" si="0"/>
        <v>0</v>
      </c>
      <c r="F13" s="92">
        <f>ROUND(D13*$F$44/$D$44,2)</f>
        <v>0</v>
      </c>
      <c r="G13" s="90">
        <f>ROUND(D13*$G$44/$D$44,2)</f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39" ht="13.5" customHeight="1" collapsed="1" x14ac:dyDescent="0.2">
      <c r="A14" s="36" t="s">
        <v>8</v>
      </c>
      <c r="B14" s="33" t="s">
        <v>9</v>
      </c>
      <c r="C14" s="65" t="s">
        <v>38</v>
      </c>
      <c r="D14" s="87">
        <v>822.92</v>
      </c>
      <c r="E14" s="111">
        <f>ROUND(D14*$E$44/$D$44,2)</f>
        <v>599.88</v>
      </c>
      <c r="F14" s="89">
        <f>ROUND(D14*$F$44/$D$44,2)</f>
        <v>195.81</v>
      </c>
      <c r="G14" s="87">
        <f>ROUND(D14*$G$44/$D$44,2)</f>
        <v>27.23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39" x14ac:dyDescent="0.2">
      <c r="A15" s="36" t="s">
        <v>10</v>
      </c>
      <c r="B15" s="33" t="s">
        <v>11</v>
      </c>
      <c r="C15" s="65" t="s">
        <v>38</v>
      </c>
      <c r="D15" s="87">
        <f>SUM(D16:D18)</f>
        <v>199.09</v>
      </c>
      <c r="E15" s="111">
        <f>SUM(E16:E18)</f>
        <v>145.13</v>
      </c>
      <c r="F15" s="112">
        <f t="shared" ref="F15:G15" si="1">SUM(F16:F18)</f>
        <v>47.37</v>
      </c>
      <c r="G15" s="110">
        <f t="shared" si="1"/>
        <v>6.59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39" ht="15" customHeight="1" x14ac:dyDescent="0.2">
      <c r="A16" s="37" t="s">
        <v>12</v>
      </c>
      <c r="B16" s="34" t="s">
        <v>13</v>
      </c>
      <c r="C16" s="66" t="s">
        <v>38</v>
      </c>
      <c r="D16" s="90">
        <v>181.04</v>
      </c>
      <c r="E16" s="114">
        <f>ROUND(D16*$E$44/$D$44,2)</f>
        <v>131.97</v>
      </c>
      <c r="F16" s="92">
        <f t="shared" ref="F16:F17" si="2">ROUND(D16*$F$44/$D$44,2)</f>
        <v>43.08</v>
      </c>
      <c r="G16" s="90">
        <f>ROUND(D16*$G$44/$D$44,2)</f>
        <v>5.99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5" customHeight="1" x14ac:dyDescent="0.2">
      <c r="A17" s="37" t="s">
        <v>14</v>
      </c>
      <c r="B17" s="34" t="s">
        <v>15</v>
      </c>
      <c r="C17" s="66" t="s">
        <v>38</v>
      </c>
      <c r="D17" s="90">
        <v>14</v>
      </c>
      <c r="E17" s="114">
        <f>ROUND(D17*$E$44/$D$44,2)</f>
        <v>10.210000000000001</v>
      </c>
      <c r="F17" s="92">
        <f t="shared" si="2"/>
        <v>3.33</v>
      </c>
      <c r="G17" s="90">
        <f t="shared" ref="G17" si="3">ROUND(D17*$G$44/$D$44,2)</f>
        <v>0.46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5" customHeight="1" x14ac:dyDescent="0.2">
      <c r="A18" s="37" t="s">
        <v>16</v>
      </c>
      <c r="B18" s="34" t="s">
        <v>40</v>
      </c>
      <c r="C18" s="66" t="s">
        <v>38</v>
      </c>
      <c r="D18" s="113">
        <f>SUM(D19:D24)</f>
        <v>4.05</v>
      </c>
      <c r="E18" s="114">
        <f>SUM(E19:E24)</f>
        <v>2.95</v>
      </c>
      <c r="F18" s="115">
        <f>SUM(F19:F24)</f>
        <v>0.96</v>
      </c>
      <c r="G18" s="113">
        <f>SUM(G19:G24)</f>
        <v>0.14000000000000001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idden="1" outlineLevel="1" x14ac:dyDescent="0.2">
      <c r="A19" s="55"/>
      <c r="B19" s="56" t="s">
        <v>80</v>
      </c>
      <c r="C19" s="66" t="s">
        <v>38</v>
      </c>
      <c r="D19" s="122"/>
      <c r="E19" s="116">
        <f t="shared" ref="E19:E24" si="4">ROUND(D19*$E$44/$D$44,2)</f>
        <v>0</v>
      </c>
      <c r="F19" s="95">
        <f t="shared" ref="F19:F24" si="5">ROUND(D19*$F$44/$D$44,2)</f>
        <v>0</v>
      </c>
      <c r="G19" s="93">
        <f t="shared" ref="G19:G23" si="6">ROUND(D19*$G$44/$D$44,2)</f>
        <v>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25.5" hidden="1" outlineLevel="1" x14ac:dyDescent="0.2">
      <c r="A20" s="55"/>
      <c r="B20" s="56" t="s">
        <v>81</v>
      </c>
      <c r="C20" s="66" t="s">
        <v>38</v>
      </c>
      <c r="D20" s="122"/>
      <c r="E20" s="116">
        <f t="shared" si="4"/>
        <v>0</v>
      </c>
      <c r="F20" s="95">
        <f t="shared" si="5"/>
        <v>0</v>
      </c>
      <c r="G20" s="93">
        <f t="shared" si="6"/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idden="1" outlineLevel="1" x14ac:dyDescent="0.2">
      <c r="A21" s="55"/>
      <c r="B21" s="56" t="s">
        <v>90</v>
      </c>
      <c r="C21" s="66" t="s">
        <v>38</v>
      </c>
      <c r="D21" s="122">
        <v>1.1499999999999999</v>
      </c>
      <c r="E21" s="116">
        <f>ROUND(D21*$E$44/$D$44,2)</f>
        <v>0.84</v>
      </c>
      <c r="F21" s="95">
        <f t="shared" si="5"/>
        <v>0.27</v>
      </c>
      <c r="G21" s="93">
        <f t="shared" si="6"/>
        <v>0.04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4.25" hidden="1" customHeight="1" outlineLevel="1" x14ac:dyDescent="0.2">
      <c r="A22" s="55"/>
      <c r="B22" s="56" t="s">
        <v>83</v>
      </c>
      <c r="C22" s="66" t="s">
        <v>38</v>
      </c>
      <c r="D22" s="122"/>
      <c r="E22" s="116">
        <f t="shared" si="4"/>
        <v>0</v>
      </c>
      <c r="F22" s="95">
        <f t="shared" si="5"/>
        <v>0</v>
      </c>
      <c r="G22" s="93">
        <f t="shared" si="6"/>
        <v>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4.25" hidden="1" customHeight="1" outlineLevel="1" x14ac:dyDescent="0.2">
      <c r="A23" s="55"/>
      <c r="B23" s="56" t="s">
        <v>128</v>
      </c>
      <c r="C23" s="66" t="s">
        <v>38</v>
      </c>
      <c r="D23" s="122">
        <v>0.4</v>
      </c>
      <c r="E23" s="116">
        <f t="shared" si="4"/>
        <v>0.28999999999999998</v>
      </c>
      <c r="F23" s="95">
        <f t="shared" si="5"/>
        <v>0.1</v>
      </c>
      <c r="G23" s="93">
        <f t="shared" si="6"/>
        <v>0.01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idden="1" outlineLevel="1" x14ac:dyDescent="0.2">
      <c r="A24" s="55"/>
      <c r="B24" s="56" t="s">
        <v>82</v>
      </c>
      <c r="C24" s="66" t="s">
        <v>38</v>
      </c>
      <c r="D24" s="122">
        <v>2.5</v>
      </c>
      <c r="E24" s="116">
        <f t="shared" si="4"/>
        <v>1.82</v>
      </c>
      <c r="F24" s="95">
        <f t="shared" si="5"/>
        <v>0.59</v>
      </c>
      <c r="G24" s="93">
        <f>ROUND(D24*$G$44/$D$44,2)+0.01</f>
        <v>0.09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5" customHeight="1" collapsed="1" x14ac:dyDescent="0.2">
      <c r="A25" s="36" t="s">
        <v>17</v>
      </c>
      <c r="B25" s="33" t="s">
        <v>101</v>
      </c>
      <c r="C25" s="65" t="s">
        <v>38</v>
      </c>
      <c r="D25" s="110">
        <f>SUM(D26:D28)</f>
        <v>0</v>
      </c>
      <c r="E25" s="111">
        <f t="shared" ref="E25" si="7">SUM(E26:E28)</f>
        <v>0</v>
      </c>
      <c r="F25" s="112">
        <f t="shared" ref="F25:G25" si="8">SUM(F26:F28)</f>
        <v>0</v>
      </c>
      <c r="G25" s="110">
        <f t="shared" si="8"/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idden="1" outlineLevel="2" x14ac:dyDescent="0.2">
      <c r="A26" s="37" t="s">
        <v>18</v>
      </c>
      <c r="B26" s="34" t="s">
        <v>19</v>
      </c>
      <c r="C26" s="66" t="s">
        <v>38</v>
      </c>
      <c r="D26" s="121">
        <v>0</v>
      </c>
      <c r="E26" s="114">
        <f t="shared" ref="E26:E28" si="9">ROUND(D26*$E$44/$D$44,2)</f>
        <v>0</v>
      </c>
      <c r="F26" s="92">
        <f t="shared" ref="F26:F28" si="10">ROUND(D26*$F$44/$D$44,2)</f>
        <v>0</v>
      </c>
      <c r="G26" s="90">
        <f t="shared" ref="G26:G28" si="11">ROUND(D26*$G$44/$D$44,2)</f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idden="1" outlineLevel="2" x14ac:dyDescent="0.2">
      <c r="A27" s="37" t="s">
        <v>20</v>
      </c>
      <c r="B27" s="34" t="s">
        <v>13</v>
      </c>
      <c r="C27" s="66" t="s">
        <v>38</v>
      </c>
      <c r="D27" s="121">
        <v>0</v>
      </c>
      <c r="E27" s="114">
        <f t="shared" si="9"/>
        <v>0</v>
      </c>
      <c r="F27" s="92">
        <f t="shared" si="10"/>
        <v>0</v>
      </c>
      <c r="G27" s="90">
        <f t="shared" si="11"/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idden="1" outlineLevel="2" x14ac:dyDescent="0.2">
      <c r="A28" s="37" t="s">
        <v>21</v>
      </c>
      <c r="B28" s="34" t="s">
        <v>22</v>
      </c>
      <c r="C28" s="66" t="s">
        <v>38</v>
      </c>
      <c r="D28" s="121">
        <v>0</v>
      </c>
      <c r="E28" s="114">
        <f t="shared" si="9"/>
        <v>0</v>
      </c>
      <c r="F28" s="92">
        <f t="shared" si="10"/>
        <v>0</v>
      </c>
      <c r="G28" s="90">
        <f t="shared" si="11"/>
        <v>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" customHeight="1" collapsed="1" x14ac:dyDescent="0.2">
      <c r="A29" s="46">
        <v>2</v>
      </c>
      <c r="B29" s="47" t="s">
        <v>102</v>
      </c>
      <c r="C29" s="65" t="s">
        <v>38</v>
      </c>
      <c r="D29" s="97">
        <f>SUM(D30:D32)</f>
        <v>0</v>
      </c>
      <c r="E29" s="98">
        <f t="shared" ref="E29" si="12">SUM(E30:E32)</f>
        <v>0</v>
      </c>
      <c r="F29" s="99">
        <f t="shared" ref="F29:G29" si="13">SUM(F30:F32)</f>
        <v>0</v>
      </c>
      <c r="G29" s="97">
        <f t="shared" si="13"/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idden="1" outlineLevel="2" x14ac:dyDescent="0.2">
      <c r="A30" s="37" t="s">
        <v>23</v>
      </c>
      <c r="B30" s="34" t="s">
        <v>24</v>
      </c>
      <c r="C30" s="66" t="s">
        <v>38</v>
      </c>
      <c r="D30" s="121">
        <v>0</v>
      </c>
      <c r="E30" s="114">
        <f t="shared" ref="E30:E32" si="14">ROUND(D30*$E$44/$D$44,2)</f>
        <v>0</v>
      </c>
      <c r="F30" s="92">
        <f t="shared" ref="F30:F32" si="15">ROUND(D30*$F$44/$D$44,2)</f>
        <v>0</v>
      </c>
      <c r="G30" s="90">
        <f t="shared" ref="G30:G32" si="16">ROUND(D30*$G$44/$D$44,2)</f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3.5" hidden="1" customHeight="1" outlineLevel="2" x14ac:dyDescent="0.2">
      <c r="A31" s="37" t="s">
        <v>25</v>
      </c>
      <c r="B31" s="34" t="s">
        <v>13</v>
      </c>
      <c r="C31" s="66" t="s">
        <v>38</v>
      </c>
      <c r="D31" s="121">
        <v>0</v>
      </c>
      <c r="E31" s="114">
        <f t="shared" si="14"/>
        <v>0</v>
      </c>
      <c r="F31" s="92">
        <f t="shared" si="15"/>
        <v>0</v>
      </c>
      <c r="G31" s="90">
        <f t="shared" si="16"/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idden="1" outlineLevel="2" x14ac:dyDescent="0.2">
      <c r="A32" s="37" t="s">
        <v>26</v>
      </c>
      <c r="B32" s="34" t="s">
        <v>22</v>
      </c>
      <c r="C32" s="66" t="s">
        <v>38</v>
      </c>
      <c r="D32" s="121">
        <v>0</v>
      </c>
      <c r="E32" s="114">
        <f t="shared" si="14"/>
        <v>0</v>
      </c>
      <c r="F32" s="92">
        <f t="shared" si="15"/>
        <v>0</v>
      </c>
      <c r="G32" s="90">
        <f t="shared" si="16"/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5.75" customHeight="1" collapsed="1" x14ac:dyDescent="0.2">
      <c r="A33" s="46">
        <v>3</v>
      </c>
      <c r="B33" s="47" t="s">
        <v>103</v>
      </c>
      <c r="C33" s="65" t="s">
        <v>38</v>
      </c>
      <c r="D33" s="97">
        <f>SUM(D34:D36)</f>
        <v>0</v>
      </c>
      <c r="E33" s="98">
        <f t="shared" ref="E33" si="17">SUM(E34:E36)</f>
        <v>0</v>
      </c>
      <c r="F33" s="99">
        <f t="shared" ref="F33:G33" si="18">SUM(F34:F36)</f>
        <v>0</v>
      </c>
      <c r="G33" s="97">
        <f t="shared" si="18"/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idden="1" outlineLevel="1" x14ac:dyDescent="0.2">
      <c r="A34" s="37" t="s">
        <v>27</v>
      </c>
      <c r="B34" s="34" t="s">
        <v>24</v>
      </c>
      <c r="C34" s="65" t="s">
        <v>38</v>
      </c>
      <c r="D34" s="121">
        <v>0</v>
      </c>
      <c r="E34" s="114">
        <f t="shared" ref="E34:E36" si="19">ROUND(D34*$E$44/$D$44,2)</f>
        <v>0</v>
      </c>
      <c r="F34" s="92">
        <f t="shared" ref="F34:F36" si="20">ROUND(D34*$F$44/$D$44,2)</f>
        <v>0</v>
      </c>
      <c r="G34" s="90">
        <f t="shared" ref="G34:G36" si="21">ROUND(D34*$G$44/$D$44,2)</f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idden="1" outlineLevel="1" x14ac:dyDescent="0.2">
      <c r="A35" s="37" t="s">
        <v>28</v>
      </c>
      <c r="B35" s="34" t="s">
        <v>13</v>
      </c>
      <c r="C35" s="65" t="s">
        <v>38</v>
      </c>
      <c r="D35" s="121">
        <v>0</v>
      </c>
      <c r="E35" s="114">
        <f t="shared" si="19"/>
        <v>0</v>
      </c>
      <c r="F35" s="92">
        <f t="shared" si="20"/>
        <v>0</v>
      </c>
      <c r="G35" s="90">
        <f t="shared" si="21"/>
        <v>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idden="1" outlineLevel="1" x14ac:dyDescent="0.2">
      <c r="A36" s="37" t="s">
        <v>29</v>
      </c>
      <c r="B36" s="34" t="s">
        <v>41</v>
      </c>
      <c r="C36" s="65" t="s">
        <v>38</v>
      </c>
      <c r="D36" s="121">
        <v>0</v>
      </c>
      <c r="E36" s="114">
        <f t="shared" si="19"/>
        <v>0</v>
      </c>
      <c r="F36" s="92">
        <f t="shared" si="20"/>
        <v>0</v>
      </c>
      <c r="G36" s="90">
        <f t="shared" si="21"/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7.25" customHeight="1" collapsed="1" x14ac:dyDescent="0.2">
      <c r="A37" s="46">
        <v>4</v>
      </c>
      <c r="B37" s="47" t="s">
        <v>109</v>
      </c>
      <c r="C37" s="65" t="s">
        <v>38</v>
      </c>
      <c r="D37" s="100">
        <v>0</v>
      </c>
      <c r="E37" s="88">
        <f>D37*$E$44/$D$44</f>
        <v>0</v>
      </c>
      <c r="F37" s="89">
        <f>D37*$F$44/$D$44</f>
        <v>0</v>
      </c>
      <c r="G37" s="87">
        <f>D37*$G$44/$D$44</f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5.75" customHeight="1" x14ac:dyDescent="0.2">
      <c r="A38" s="48">
        <v>5</v>
      </c>
      <c r="B38" s="47" t="s">
        <v>30</v>
      </c>
      <c r="C38" s="65" t="s">
        <v>38</v>
      </c>
      <c r="D38" s="100">
        <v>0</v>
      </c>
      <c r="E38" s="88">
        <f>D38*$E$44/$D$44</f>
        <v>0</v>
      </c>
      <c r="F38" s="89">
        <f>D38*$F$44/$D$44</f>
        <v>0</v>
      </c>
      <c r="G38" s="87">
        <f>D38*$G$44/$D$44</f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5" customHeight="1" x14ac:dyDescent="0.2">
      <c r="A39" s="46">
        <v>6</v>
      </c>
      <c r="B39" s="47" t="s">
        <v>42</v>
      </c>
      <c r="C39" s="65" t="s">
        <v>38</v>
      </c>
      <c r="D39" s="100">
        <f>SUM(D10,D29,D33,D37,D38)</f>
        <v>1022.01</v>
      </c>
      <c r="E39" s="101">
        <f>SUM(E10,E29,E33,E37,E38)</f>
        <v>745.01</v>
      </c>
      <c r="F39" s="102">
        <f>SUM(F10,F29,F33,F37,F38)</f>
        <v>243.18</v>
      </c>
      <c r="G39" s="100">
        <f>SUM(G10,G29,G33,G37,G38)</f>
        <v>33.82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8.75" customHeight="1" x14ac:dyDescent="0.2">
      <c r="A40" s="36">
        <v>7</v>
      </c>
      <c r="B40" s="47" t="s">
        <v>31</v>
      </c>
      <c r="C40" s="65" t="s">
        <v>38</v>
      </c>
      <c r="D40" s="100">
        <v>0</v>
      </c>
      <c r="E40" s="101">
        <v>0</v>
      </c>
      <c r="F40" s="102">
        <v>0</v>
      </c>
      <c r="G40" s="100"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33" customHeight="1" x14ac:dyDescent="0.2">
      <c r="A41" s="36">
        <v>8</v>
      </c>
      <c r="B41" s="47" t="s">
        <v>43</v>
      </c>
      <c r="C41" s="65" t="s">
        <v>38</v>
      </c>
      <c r="D41" s="100">
        <v>0</v>
      </c>
      <c r="E41" s="101">
        <v>0</v>
      </c>
      <c r="F41" s="102">
        <v>0</v>
      </c>
      <c r="G41" s="100"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29.25" customHeight="1" x14ac:dyDescent="0.2">
      <c r="A42" s="36">
        <v>9</v>
      </c>
      <c r="B42" s="47" t="s">
        <v>76</v>
      </c>
      <c r="C42" s="65" t="s">
        <v>38</v>
      </c>
      <c r="D42" s="100">
        <f>E42+F42+G42</f>
        <v>1022.0100000000001</v>
      </c>
      <c r="E42" s="101">
        <f>E44*E43/1000</f>
        <v>745.0100000000001</v>
      </c>
      <c r="F42" s="102">
        <f>F44*F43/1000</f>
        <v>243.18</v>
      </c>
      <c r="G42" s="100">
        <f>G44*G43/1000</f>
        <v>33.82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30" customHeight="1" x14ac:dyDescent="0.2">
      <c r="A43" s="60">
        <v>10</v>
      </c>
      <c r="B43" s="77" t="s">
        <v>99</v>
      </c>
      <c r="C43" s="67" t="s">
        <v>36</v>
      </c>
      <c r="D43" s="69"/>
      <c r="E43" s="70">
        <f>E39/E44*1000</f>
        <v>25.410484668644909</v>
      </c>
      <c r="F43" s="71">
        <f>F39/F44*1000</f>
        <v>25.410658307210031</v>
      </c>
      <c r="G43" s="72">
        <f>G39/G44*1000</f>
        <v>25.407557659078957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44.25" customHeight="1" x14ac:dyDescent="0.2">
      <c r="A44" s="36">
        <v>11</v>
      </c>
      <c r="B44" s="47" t="s">
        <v>44</v>
      </c>
      <c r="C44" s="65" t="s">
        <v>37</v>
      </c>
      <c r="D44" s="129">
        <f>D45+D46+D47</f>
        <v>40220.1</v>
      </c>
      <c r="E44" s="130">
        <f>E45</f>
        <v>29319</v>
      </c>
      <c r="F44" s="131">
        <f>F46</f>
        <v>9570</v>
      </c>
      <c r="G44" s="129">
        <f>G47</f>
        <v>1331.1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4.25" customHeight="1" x14ac:dyDescent="0.2">
      <c r="A45" s="37" t="s">
        <v>45</v>
      </c>
      <c r="B45" s="34" t="s">
        <v>46</v>
      </c>
      <c r="C45" s="66" t="s">
        <v>37</v>
      </c>
      <c r="D45" s="132">
        <f>E45</f>
        <v>29319</v>
      </c>
      <c r="E45" s="133">
        <f>33700-33700*13%</f>
        <v>29319</v>
      </c>
      <c r="F45" s="134"/>
      <c r="G45" s="13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.75" customHeight="1" x14ac:dyDescent="0.2">
      <c r="A46" s="37" t="s">
        <v>47</v>
      </c>
      <c r="B46" s="34" t="s">
        <v>49</v>
      </c>
      <c r="C46" s="66" t="s">
        <v>37</v>
      </c>
      <c r="D46" s="132">
        <f>F46</f>
        <v>9570</v>
      </c>
      <c r="E46" s="135"/>
      <c r="F46" s="136">
        <f>11000-11000*13%</f>
        <v>9570</v>
      </c>
      <c r="G46" s="132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5.75" customHeight="1" thickBot="1" x14ac:dyDescent="0.25">
      <c r="A47" s="38" t="s">
        <v>48</v>
      </c>
      <c r="B47" s="35" t="s">
        <v>50</v>
      </c>
      <c r="C47" s="68" t="s">
        <v>37</v>
      </c>
      <c r="D47" s="137">
        <f>G47</f>
        <v>1331.1</v>
      </c>
      <c r="E47" s="103"/>
      <c r="F47" s="104"/>
      <c r="G47" s="138">
        <f>1530-1530*13%</f>
        <v>1331.1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4.25" customHeight="1" x14ac:dyDescent="0.2">
      <c r="A48" s="10"/>
      <c r="B48" s="13"/>
      <c r="C48" s="13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5" customHeight="1" x14ac:dyDescent="0.2">
      <c r="A49" s="13"/>
      <c r="B49" s="13"/>
      <c r="C49" s="13"/>
      <c r="D49" s="13"/>
      <c r="E49" s="1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7.25" customHeight="1" x14ac:dyDescent="0.2">
      <c r="A50" s="10"/>
      <c r="B50" s="13"/>
      <c r="C50" s="13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x14ac:dyDescent="0.2">
      <c r="A51" s="10"/>
      <c r="B51" s="13"/>
      <c r="C51" s="13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8" customHeight="1" x14ac:dyDescent="0.25">
      <c r="A52" s="10"/>
      <c r="B52" s="140" t="s">
        <v>129</v>
      </c>
      <c r="C52" s="13"/>
      <c r="D52" s="117"/>
      <c r="E52" s="117"/>
      <c r="F52" s="118"/>
      <c r="G52" s="11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x14ac:dyDescent="0.2">
      <c r="A53" s="10"/>
      <c r="B53" s="30" t="s">
        <v>121</v>
      </c>
      <c r="C53" s="30"/>
      <c r="D53" s="145" t="s">
        <v>122</v>
      </c>
      <c r="E53" s="145"/>
      <c r="F53" s="146" t="s">
        <v>123</v>
      </c>
      <c r="G53" s="146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6.5" customHeight="1" x14ac:dyDescent="0.2">
      <c r="A54" s="9"/>
      <c r="B54" s="12"/>
      <c r="C54" s="12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x14ac:dyDescent="0.2">
      <c r="A55" s="10"/>
      <c r="B55" s="13"/>
      <c r="C55" s="13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x14ac:dyDescent="0.2">
      <c r="A56" s="10"/>
      <c r="B56" s="13"/>
      <c r="C56" s="13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x14ac:dyDescent="0.2">
      <c r="A57" s="10"/>
      <c r="B57" s="13"/>
      <c r="C57" s="13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x14ac:dyDescent="0.2">
      <c r="A58" s="10"/>
      <c r="B58" s="13"/>
      <c r="C58" s="13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x14ac:dyDescent="0.2">
      <c r="A59" s="10"/>
      <c r="B59" s="13"/>
      <c r="C59" s="13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27.75" customHeight="1" x14ac:dyDescent="0.2">
      <c r="A60" s="9"/>
      <c r="B60" s="12"/>
      <c r="C60" s="12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37.5" customHeight="1" x14ac:dyDescent="0.2">
      <c r="A61" s="61"/>
      <c r="B61" s="62" t="s">
        <v>77</v>
      </c>
      <c r="C61" s="62"/>
      <c r="D61" s="63">
        <f>E61+F61+G61</f>
        <v>1</v>
      </c>
      <c r="E61" s="123">
        <f>E44/D44</f>
        <v>0.72896387627081982</v>
      </c>
      <c r="F61" s="123">
        <f>F44/D44</f>
        <v>0.23794073112697384</v>
      </c>
      <c r="G61" s="123">
        <f>G44/D44</f>
        <v>3.3095392602206355E-2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x14ac:dyDescent="0.2">
      <c r="A62" s="10"/>
      <c r="B62" s="13"/>
      <c r="C62" s="13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x14ac:dyDescent="0.2">
      <c r="A63" s="10"/>
      <c r="B63" s="13"/>
      <c r="C63" s="13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x14ac:dyDescent="0.2">
      <c r="A64" s="10"/>
      <c r="B64" s="13"/>
      <c r="C64" s="13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x14ac:dyDescent="0.2">
      <c r="A65" s="10"/>
      <c r="B65" s="13"/>
      <c r="C65" s="13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x14ac:dyDescent="0.2">
      <c r="A66" s="10"/>
      <c r="B66" s="13"/>
      <c r="C66" s="13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x14ac:dyDescent="0.2">
      <c r="A67" s="10"/>
      <c r="B67" s="13"/>
      <c r="C67" s="13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x14ac:dyDescent="0.2">
      <c r="A68" s="14"/>
      <c r="B68" s="12"/>
      <c r="C68" s="12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x14ac:dyDescent="0.2">
      <c r="A69" s="9"/>
      <c r="B69" s="12"/>
      <c r="C69" s="12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x14ac:dyDescent="0.2">
      <c r="A70" s="8"/>
      <c r="B70" s="5"/>
      <c r="C70" s="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ht="78.75" customHeight="1" x14ac:dyDescent="0.2">
      <c r="A71" s="9"/>
      <c r="B71" s="5"/>
      <c r="C71" s="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x14ac:dyDescent="0.2">
      <c r="A72" s="10"/>
      <c r="B72" s="11"/>
      <c r="C72" s="11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x14ac:dyDescent="0.2">
      <c r="A73" s="10"/>
      <c r="B73" s="11"/>
      <c r="C73" s="11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x14ac:dyDescent="0.2">
      <c r="A74" s="10"/>
      <c r="B74" s="11"/>
      <c r="C74" s="11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x14ac:dyDescent="0.2">
      <c r="A75" s="8"/>
      <c r="B75" s="5"/>
      <c r="C75" s="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x14ac:dyDescent="0.2">
      <c r="A76" s="9"/>
      <c r="B76" s="5"/>
      <c r="C76" s="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x14ac:dyDescent="0.2">
      <c r="A77" s="8"/>
      <c r="B77" s="5"/>
      <c r="C77" s="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ht="24" customHeight="1" x14ac:dyDescent="0.2">
      <c r="A78" s="9"/>
      <c r="B78" s="5"/>
      <c r="C78" s="5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x14ac:dyDescent="0.2">
      <c r="A79" s="8"/>
      <c r="B79" s="5"/>
      <c r="C79" s="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x14ac:dyDescent="0.2">
      <c r="A80" s="9"/>
      <c r="B80" s="5"/>
      <c r="C80" s="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x14ac:dyDescent="0.2">
      <c r="A81" s="8"/>
      <c r="B81" s="5"/>
      <c r="C81" s="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x14ac:dyDescent="0.2">
      <c r="A82" s="9"/>
      <c r="B82" s="5"/>
      <c r="C82" s="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x14ac:dyDescent="0.2">
      <c r="A83" s="8"/>
      <c r="B83" s="5"/>
      <c r="C83" s="5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x14ac:dyDescent="0.2">
      <c r="A84" s="9"/>
      <c r="B84" s="5"/>
      <c r="C84" s="5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x14ac:dyDescent="0.2">
      <c r="A85" s="10"/>
      <c r="B85" s="11"/>
      <c r="C85" s="11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x14ac:dyDescent="0.2">
      <c r="A86" s="10"/>
      <c r="B86" s="11"/>
      <c r="C86" s="11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ht="30" customHeight="1" x14ac:dyDescent="0.2">
      <c r="A87" s="9"/>
      <c r="B87" s="5"/>
      <c r="C87" s="5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x14ac:dyDescent="0.2">
      <c r="A88" s="10"/>
      <c r="B88" s="11"/>
      <c r="C88" s="11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x14ac:dyDescent="0.2">
      <c r="A89" s="10"/>
      <c r="B89" s="11"/>
      <c r="C89" s="11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x14ac:dyDescent="0.2">
      <c r="A90" s="10"/>
      <c r="B90" s="11"/>
      <c r="C90" s="11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x14ac:dyDescent="0.2">
      <c r="A91" s="10"/>
      <c r="B91" s="11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x14ac:dyDescent="0.2">
      <c r="A92" s="10"/>
      <c r="B92" s="11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x14ac:dyDescent="0.2">
      <c r="A93" s="10"/>
      <c r="B93" s="11"/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x14ac:dyDescent="0.2">
      <c r="A94" s="10"/>
      <c r="B94" s="11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x14ac:dyDescent="0.2">
      <c r="A95" s="10"/>
      <c r="B95" s="11"/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x14ac:dyDescent="0.2">
      <c r="A96" s="9"/>
      <c r="B96" s="5"/>
      <c r="C96" s="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x14ac:dyDescent="0.2">
      <c r="A97" s="10"/>
      <c r="B97" s="11"/>
      <c r="C97" s="11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39.75" customHeight="1" x14ac:dyDescent="0.2">
      <c r="A98" s="9"/>
      <c r="B98" s="5"/>
      <c r="C98" s="5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x14ac:dyDescent="0.2">
      <c r="A99" s="9"/>
      <c r="B99" s="5"/>
      <c r="C99" s="5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x14ac:dyDescent="0.2">
      <c r="A100" s="10"/>
      <c r="B100" s="11"/>
      <c r="C100" s="11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x14ac:dyDescent="0.2">
      <c r="A101" s="10"/>
      <c r="B101" s="11"/>
      <c r="C101" s="11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x14ac:dyDescent="0.2">
      <c r="A102" s="10"/>
      <c r="B102" s="11"/>
      <c r="C102" s="11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x14ac:dyDescent="0.2">
      <c r="A103" s="9"/>
      <c r="B103" s="5"/>
      <c r="C103" s="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26.25" customHeight="1" x14ac:dyDescent="0.2">
      <c r="A104" s="9"/>
      <c r="B104" s="5"/>
      <c r="C104" s="5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x14ac:dyDescent="0.2">
      <c r="A105" s="9"/>
      <c r="B105" s="5"/>
      <c r="C105" s="5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x14ac:dyDescent="0.2">
      <c r="A106" s="9"/>
      <c r="B106" s="5"/>
      <c r="C106" s="5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x14ac:dyDescent="0.2">
      <c r="A107" s="9"/>
      <c r="B107" s="5"/>
      <c r="C107" s="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x14ac:dyDescent="0.2">
      <c r="A108" s="9"/>
      <c r="B108" s="5"/>
      <c r="C108" s="5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x14ac:dyDescent="0.2">
      <c r="A109" s="10"/>
      <c r="B109" s="11"/>
      <c r="C109" s="11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44.25" customHeight="1" x14ac:dyDescent="0.2">
      <c r="A110" s="9"/>
      <c r="B110" s="5"/>
      <c r="C110" s="5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x14ac:dyDescent="0.2">
      <c r="A111" s="10"/>
      <c r="B111" s="11"/>
      <c r="C111" s="11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x14ac:dyDescent="0.2">
      <c r="A112" s="10"/>
      <c r="B112" s="11"/>
      <c r="C112" s="11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x14ac:dyDescent="0.2">
      <c r="A113" s="10"/>
      <c r="B113" s="11"/>
      <c r="C113" s="11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x14ac:dyDescent="0.2">
      <c r="A114" s="9"/>
      <c r="B114" s="5"/>
      <c r="C114" s="5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x14ac:dyDescent="0.2">
      <c r="A115" s="10"/>
      <c r="B115" s="11"/>
      <c r="C115" s="11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x14ac:dyDescent="0.2">
      <c r="A116" s="9"/>
      <c r="B116" s="5"/>
      <c r="C116" s="5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x14ac:dyDescent="0.2">
      <c r="A117" s="9"/>
      <c r="B117" s="5"/>
      <c r="C117" s="5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x14ac:dyDescent="0.2">
      <c r="A118" s="9"/>
      <c r="B118" s="5"/>
      <c r="C118" s="5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x14ac:dyDescent="0.2">
      <c r="A119" s="9"/>
      <c r="B119" s="5"/>
      <c r="C119" s="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x14ac:dyDescent="0.2">
      <c r="A120" s="10"/>
      <c r="B120" s="11"/>
      <c r="C120" s="11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x14ac:dyDescent="0.2">
      <c r="A121" s="10"/>
      <c r="B121" s="11"/>
      <c r="C121" s="11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x14ac:dyDescent="0.2">
      <c r="A122" s="9"/>
      <c r="B122" s="5"/>
      <c r="C122" s="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x14ac:dyDescent="0.2">
      <c r="A123" s="9"/>
      <c r="B123" s="5"/>
      <c r="C123" s="5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24.75" customHeight="1" x14ac:dyDescent="0.2">
      <c r="A124" s="10"/>
      <c r="B124" s="11"/>
      <c r="C124" s="11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33" customHeight="1" x14ac:dyDescent="0.2">
      <c r="A125" s="10"/>
      <c r="B125" s="11"/>
      <c r="C125" s="11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20.25" customHeight="1" x14ac:dyDescent="0.2">
      <c r="A126" s="9"/>
      <c r="B126" s="5"/>
      <c r="C126" s="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8.75" customHeight="1" x14ac:dyDescent="0.2">
      <c r="A127" s="9"/>
      <c r="B127" s="5"/>
      <c r="C127" s="5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ht="18" customHeight="1" x14ac:dyDescent="0.2">
      <c r="A128" s="9"/>
      <c r="B128" s="5"/>
      <c r="C128" s="5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x14ac:dyDescent="0.2">
      <c r="A129" s="10"/>
      <c r="B129" s="11"/>
      <c r="C129" s="11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x14ac:dyDescent="0.2">
      <c r="A130" s="10"/>
      <c r="B130" s="11"/>
      <c r="C130" s="11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x14ac:dyDescent="0.2">
      <c r="A131" s="10"/>
      <c r="B131" s="11"/>
      <c r="C131" s="11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x14ac:dyDescent="0.2">
      <c r="A132" s="10"/>
      <c r="B132" s="11"/>
      <c r="C132" s="11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x14ac:dyDescent="0.2">
      <c r="A133" s="10"/>
      <c r="B133" s="11"/>
      <c r="C133" s="11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x14ac:dyDescent="0.2">
      <c r="A134" s="10"/>
      <c r="B134" s="11"/>
      <c r="C134" s="11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x14ac:dyDescent="0.2">
      <c r="A135" s="10"/>
      <c r="B135" s="13"/>
      <c r="C135" s="1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x14ac:dyDescent="0.2">
      <c r="A136" s="10"/>
      <c r="B136" s="11"/>
      <c r="C136" s="11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x14ac:dyDescent="0.2">
      <c r="A137" s="10"/>
      <c r="B137" s="11"/>
      <c r="C137" s="11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x14ac:dyDescent="0.2">
      <c r="A138" s="10"/>
      <c r="B138" s="11"/>
      <c r="C138" s="11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x14ac:dyDescent="0.2">
      <c r="A139" s="10"/>
      <c r="B139" s="11"/>
      <c r="C139" s="11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x14ac:dyDescent="0.2">
      <c r="A140" s="10"/>
      <c r="B140" s="11"/>
      <c r="C140" s="11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x14ac:dyDescent="0.2">
      <c r="A141" s="10"/>
      <c r="B141" s="11"/>
      <c r="C141" s="11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x14ac:dyDescent="0.2">
      <c r="A142" s="10"/>
      <c r="B142" s="11"/>
      <c r="C142" s="11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x14ac:dyDescent="0.2">
      <c r="A143" s="10"/>
      <c r="B143" s="11"/>
      <c r="C143" s="11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x14ac:dyDescent="0.2">
      <c r="A144" s="10"/>
      <c r="B144" s="11"/>
      <c r="C144" s="11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x14ac:dyDescent="0.2">
      <c r="A145" s="10"/>
      <c r="B145" s="11"/>
      <c r="C145" s="11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x14ac:dyDescent="0.2">
      <c r="A146" s="10"/>
      <c r="B146" s="11"/>
      <c r="C146" s="11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x14ac:dyDescent="0.2">
      <c r="A147" s="10"/>
      <c r="B147" s="11"/>
      <c r="C147" s="11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ht="17.25" customHeight="1" x14ac:dyDescent="0.2">
      <c r="A148" s="4"/>
      <c r="B148" s="5"/>
      <c r="C148" s="5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8.75" customHeight="1" x14ac:dyDescent="0.2">
      <c r="A149" s="8"/>
      <c r="B149" s="5"/>
      <c r="C149" s="5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ht="30" customHeight="1" x14ac:dyDescent="0.2">
      <c r="A150" s="9"/>
      <c r="B150" s="5"/>
      <c r="C150" s="5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x14ac:dyDescent="0.2">
      <c r="A151" s="10"/>
      <c r="B151" s="11"/>
      <c r="C151" s="11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x14ac:dyDescent="0.2">
      <c r="A152" s="10"/>
      <c r="B152" s="11"/>
      <c r="C152" s="11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x14ac:dyDescent="0.2">
      <c r="A153" s="10"/>
      <c r="B153" s="11"/>
      <c r="C153" s="11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x14ac:dyDescent="0.2">
      <c r="A154" s="10"/>
      <c r="B154" s="11"/>
      <c r="C154" s="11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x14ac:dyDescent="0.2">
      <c r="A155" s="9"/>
      <c r="B155" s="5"/>
      <c r="C155" s="5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x14ac:dyDescent="0.2">
      <c r="A156" s="10"/>
      <c r="B156" s="11"/>
      <c r="C156" s="11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x14ac:dyDescent="0.2">
      <c r="A157" s="10"/>
      <c r="B157" s="11"/>
      <c r="C157" s="11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x14ac:dyDescent="0.2">
      <c r="A158" s="10"/>
      <c r="B158" s="11"/>
      <c r="C158" s="11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x14ac:dyDescent="0.2">
      <c r="A159" s="10"/>
      <c r="B159" s="11"/>
      <c r="C159" s="11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x14ac:dyDescent="0.2">
      <c r="A160" s="9"/>
      <c r="B160" s="5"/>
      <c r="C160" s="5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x14ac:dyDescent="0.2">
      <c r="A161" s="10"/>
      <c r="B161" s="11"/>
      <c r="C161" s="11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x14ac:dyDescent="0.2">
      <c r="A162" s="10"/>
      <c r="B162" s="11"/>
      <c r="C162" s="11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x14ac:dyDescent="0.2">
      <c r="A163" s="10"/>
      <c r="B163" s="11"/>
      <c r="C163" s="11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x14ac:dyDescent="0.2">
      <c r="A164" s="10"/>
      <c r="B164" s="11"/>
      <c r="C164" s="11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x14ac:dyDescent="0.2">
      <c r="A165" s="10"/>
      <c r="B165" s="11"/>
      <c r="C165" s="11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x14ac:dyDescent="0.2">
      <c r="A166" s="9"/>
      <c r="B166" s="5"/>
      <c r="C166" s="5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x14ac:dyDescent="0.2">
      <c r="A167" s="9"/>
      <c r="B167" s="5"/>
      <c r="C167" s="5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x14ac:dyDescent="0.2">
      <c r="A168" s="10"/>
      <c r="B168" s="11"/>
      <c r="C168" s="11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x14ac:dyDescent="0.2">
      <c r="A169" s="10"/>
      <c r="B169" s="11"/>
      <c r="C169" s="11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x14ac:dyDescent="0.2">
      <c r="A170" s="10"/>
      <c r="B170" s="11"/>
      <c r="C170" s="11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x14ac:dyDescent="0.2">
      <c r="A171" s="9"/>
      <c r="B171" s="5"/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x14ac:dyDescent="0.2">
      <c r="A172" s="8"/>
      <c r="B172" s="5"/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x14ac:dyDescent="0.2">
      <c r="A173" s="9"/>
      <c r="B173" s="12"/>
      <c r="C173" s="12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x14ac:dyDescent="0.2">
      <c r="A174" s="8"/>
      <c r="B174" s="5"/>
      <c r="C174" s="5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x14ac:dyDescent="0.2">
      <c r="A175" s="9"/>
      <c r="B175" s="12"/>
      <c r="C175" s="12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x14ac:dyDescent="0.2">
      <c r="A176" s="8"/>
      <c r="B176" s="5"/>
      <c r="C176" s="5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x14ac:dyDescent="0.2">
      <c r="A177" s="9"/>
      <c r="B177" s="12"/>
      <c r="C177" s="12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ht="14.25" customHeight="1" x14ac:dyDescent="0.2">
      <c r="A178" s="8"/>
      <c r="B178" s="5"/>
      <c r="C178" s="5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x14ac:dyDescent="0.2">
      <c r="A179" s="9"/>
      <c r="B179" s="12"/>
      <c r="C179" s="12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x14ac:dyDescent="0.2">
      <c r="A180" s="9"/>
      <c r="B180" s="12"/>
      <c r="C180" s="12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x14ac:dyDescent="0.2">
      <c r="A181" s="10"/>
      <c r="B181" s="13"/>
      <c r="C181" s="1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x14ac:dyDescent="0.2">
      <c r="A182" s="10"/>
      <c r="B182" s="13"/>
      <c r="C182" s="1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x14ac:dyDescent="0.2">
      <c r="A183" s="10"/>
      <c r="B183" s="13"/>
      <c r="C183" s="1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x14ac:dyDescent="0.2">
      <c r="A184" s="10"/>
      <c r="B184" s="13"/>
      <c r="C184" s="1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x14ac:dyDescent="0.2">
      <c r="A185" s="10"/>
      <c r="B185" s="13"/>
      <c r="C185" s="1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x14ac:dyDescent="0.2">
      <c r="A186" s="10"/>
      <c r="B186" s="13"/>
      <c r="C186" s="1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x14ac:dyDescent="0.2">
      <c r="A187" s="9"/>
      <c r="B187" s="12"/>
      <c r="C187" s="12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x14ac:dyDescent="0.2">
      <c r="A188" s="9"/>
      <c r="B188" s="12"/>
      <c r="C188" s="12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x14ac:dyDescent="0.2">
      <c r="A189" s="10"/>
      <c r="B189" s="13"/>
      <c r="C189" s="1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x14ac:dyDescent="0.2">
      <c r="A190" s="10"/>
      <c r="B190" s="13"/>
      <c r="C190" s="1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x14ac:dyDescent="0.2">
      <c r="A191" s="10"/>
      <c r="B191" s="13"/>
      <c r="C191" s="1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x14ac:dyDescent="0.2">
      <c r="A192" s="9"/>
      <c r="B192" s="12"/>
      <c r="C192" s="12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x14ac:dyDescent="0.2">
      <c r="A193" s="9"/>
      <c r="B193" s="12"/>
      <c r="C193" s="12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x14ac:dyDescent="0.2">
      <c r="A194" s="9"/>
      <c r="B194" s="12"/>
      <c r="C194" s="12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x14ac:dyDescent="0.2">
      <c r="A195" s="9"/>
      <c r="B195" s="12"/>
      <c r="C195" s="12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x14ac:dyDescent="0.2">
      <c r="A196" s="9"/>
      <c r="B196" s="12"/>
      <c r="C196" s="12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x14ac:dyDescent="0.2">
      <c r="A197" s="10"/>
      <c r="B197" s="13"/>
      <c r="C197" s="1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x14ac:dyDescent="0.2">
      <c r="A198" s="10"/>
      <c r="B198" s="13"/>
      <c r="C198" s="1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x14ac:dyDescent="0.2">
      <c r="A199" s="10"/>
      <c r="B199" s="13"/>
      <c r="C199" s="1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x14ac:dyDescent="0.2">
      <c r="A200" s="10"/>
      <c r="B200" s="13"/>
      <c r="C200" s="1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x14ac:dyDescent="0.2">
      <c r="A201" s="10"/>
      <c r="B201" s="13"/>
      <c r="C201" s="1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x14ac:dyDescent="0.2">
      <c r="A202" s="10"/>
      <c r="B202" s="13"/>
      <c r="C202" s="1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x14ac:dyDescent="0.2">
      <c r="A203" s="10"/>
      <c r="B203" s="13"/>
      <c r="C203" s="1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x14ac:dyDescent="0.2">
      <c r="A204" s="10"/>
      <c r="B204" s="13"/>
      <c r="C204" s="1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x14ac:dyDescent="0.2">
      <c r="A205" s="10"/>
      <c r="B205" s="13"/>
      <c r="C205" s="1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x14ac:dyDescent="0.2">
      <c r="A206" s="9"/>
      <c r="B206" s="12"/>
      <c r="C206" s="12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x14ac:dyDescent="0.2">
      <c r="A207" s="10"/>
      <c r="B207" s="13"/>
      <c r="C207" s="1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x14ac:dyDescent="0.2">
      <c r="A208" s="10"/>
      <c r="B208" s="13"/>
      <c r="C208" s="1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x14ac:dyDescent="0.2">
      <c r="A209" s="10"/>
      <c r="B209" s="13"/>
      <c r="C209" s="1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x14ac:dyDescent="0.2">
      <c r="A210" s="10"/>
      <c r="B210" s="13"/>
      <c r="C210" s="1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x14ac:dyDescent="0.2">
      <c r="A211" s="10"/>
      <c r="B211" s="13"/>
      <c r="C211" s="1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x14ac:dyDescent="0.2">
      <c r="A212" s="10"/>
      <c r="B212" s="13"/>
      <c r="C212" s="13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x14ac:dyDescent="0.2">
      <c r="A213" s="10"/>
      <c r="B213" s="13"/>
      <c r="C213" s="1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x14ac:dyDescent="0.2">
      <c r="A214" s="9"/>
      <c r="B214" s="12"/>
      <c r="C214" s="12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x14ac:dyDescent="0.2">
      <c r="A215" s="10"/>
      <c r="B215" s="13"/>
      <c r="C215" s="1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x14ac:dyDescent="0.2">
      <c r="A216" s="10"/>
      <c r="B216" s="13"/>
      <c r="C216" s="1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x14ac:dyDescent="0.2">
      <c r="A217" s="10"/>
      <c r="B217" s="13"/>
      <c r="C217" s="1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x14ac:dyDescent="0.2">
      <c r="A218" s="10"/>
      <c r="B218" s="13"/>
      <c r="C218" s="1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x14ac:dyDescent="0.2">
      <c r="A219" s="10"/>
      <c r="B219" s="13"/>
      <c r="C219" s="1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x14ac:dyDescent="0.2">
      <c r="A220" s="10"/>
      <c r="B220" s="13"/>
      <c r="C220" s="1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x14ac:dyDescent="0.2">
      <c r="A221" s="10"/>
      <c r="B221" s="13"/>
      <c r="C221" s="1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x14ac:dyDescent="0.2">
      <c r="A222" s="10"/>
      <c r="B222" s="13"/>
      <c r="C222" s="1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x14ac:dyDescent="0.2">
      <c r="A223" s="10"/>
      <c r="B223" s="13"/>
      <c r="C223" s="13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x14ac:dyDescent="0.2">
      <c r="A224" s="10"/>
      <c r="B224" s="13"/>
      <c r="C224" s="1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x14ac:dyDescent="0.2">
      <c r="A225" s="10"/>
      <c r="B225" s="13"/>
      <c r="C225" s="1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x14ac:dyDescent="0.2">
      <c r="A226" s="10"/>
      <c r="B226" s="13"/>
      <c r="C226" s="13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x14ac:dyDescent="0.2">
      <c r="A227" s="10"/>
      <c r="B227" s="13"/>
      <c r="C227" s="1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x14ac:dyDescent="0.2">
      <c r="A228" s="10"/>
      <c r="B228" s="13"/>
      <c r="C228" s="13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x14ac:dyDescent="0.2">
      <c r="A229" s="10"/>
      <c r="B229" s="13"/>
      <c r="C229" s="1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x14ac:dyDescent="0.2">
      <c r="A230" s="10"/>
      <c r="B230" s="13"/>
      <c r="C230" s="13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x14ac:dyDescent="0.2">
      <c r="A231" s="10"/>
      <c r="B231" s="13"/>
      <c r="C231" s="13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x14ac:dyDescent="0.2">
      <c r="A232" s="10"/>
      <c r="B232" s="13"/>
      <c r="C232" s="13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ht="15" customHeight="1" x14ac:dyDescent="0.2">
      <c r="A233" s="4"/>
      <c r="B233" s="5"/>
      <c r="C233" s="5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ht="17.25" customHeight="1" x14ac:dyDescent="0.2">
      <c r="A234" s="8"/>
      <c r="B234" s="12"/>
      <c r="C234" s="12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ht="51" customHeight="1" x14ac:dyDescent="0.2">
      <c r="A235" s="9"/>
      <c r="B235" s="12"/>
      <c r="C235" s="12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x14ac:dyDescent="0.2">
      <c r="A236" s="15"/>
      <c r="B236" s="16"/>
      <c r="C236" s="16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x14ac:dyDescent="0.2">
      <c r="A237" s="15"/>
      <c r="B237" s="16"/>
      <c r="C237" s="1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x14ac:dyDescent="0.2">
      <c r="A238" s="15"/>
      <c r="B238" s="16"/>
      <c r="C238" s="1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x14ac:dyDescent="0.2">
      <c r="A239" s="15"/>
      <c r="B239" s="16"/>
      <c r="C239" s="16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x14ac:dyDescent="0.2">
      <c r="A240" s="15"/>
      <c r="B240" s="16"/>
      <c r="C240" s="16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x14ac:dyDescent="0.2">
      <c r="A241" s="15"/>
      <c r="B241" s="16"/>
      <c r="C241" s="16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x14ac:dyDescent="0.2">
      <c r="A242" s="15"/>
      <c r="B242" s="16"/>
      <c r="C242" s="16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x14ac:dyDescent="0.2">
      <c r="A243" s="15"/>
      <c r="B243" s="16"/>
      <c r="C243" s="16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x14ac:dyDescent="0.2">
      <c r="A244" s="15"/>
      <c r="B244" s="16"/>
      <c r="C244" s="16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x14ac:dyDescent="0.2">
      <c r="A245" s="15"/>
      <c r="B245" s="16"/>
      <c r="C245" s="16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x14ac:dyDescent="0.2">
      <c r="A246" s="15"/>
      <c r="B246" s="16"/>
      <c r="C246" s="1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x14ac:dyDescent="0.2">
      <c r="A247" s="15"/>
      <c r="B247" s="16"/>
      <c r="C247" s="16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x14ac:dyDescent="0.2">
      <c r="A248" s="15"/>
      <c r="B248" s="16"/>
      <c r="C248" s="16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x14ac:dyDescent="0.2">
      <c r="A249" s="15"/>
      <c r="B249" s="16"/>
      <c r="C249" s="1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x14ac:dyDescent="0.2">
      <c r="A250" s="15"/>
      <c r="B250" s="16"/>
      <c r="C250" s="16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x14ac:dyDescent="0.2">
      <c r="A251" s="15"/>
      <c r="B251" s="16"/>
      <c r="C251" s="1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x14ac:dyDescent="0.2">
      <c r="A252" s="15"/>
      <c r="B252" s="16"/>
      <c r="C252" s="16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x14ac:dyDescent="0.2">
      <c r="A253" s="15"/>
      <c r="B253" s="16"/>
      <c r="C253" s="1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x14ac:dyDescent="0.2">
      <c r="A254" s="15"/>
      <c r="B254" s="16"/>
      <c r="C254" s="16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x14ac:dyDescent="0.2">
      <c r="A255" s="15"/>
      <c r="B255" s="16"/>
      <c r="C255" s="16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x14ac:dyDescent="0.2">
      <c r="A256" s="15"/>
      <c r="B256" s="16"/>
      <c r="C256" s="1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x14ac:dyDescent="0.2">
      <c r="A257" s="15"/>
      <c r="B257" s="16"/>
      <c r="C257" s="1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x14ac:dyDescent="0.2">
      <c r="A258" s="9"/>
      <c r="B258" s="12"/>
      <c r="C258" s="12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x14ac:dyDescent="0.2">
      <c r="A259" s="9"/>
      <c r="B259" s="12"/>
      <c r="C259" s="12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ht="17.25" customHeight="1" x14ac:dyDescent="0.2">
      <c r="A260" s="9"/>
      <c r="B260" s="12"/>
      <c r="C260" s="12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x14ac:dyDescent="0.2">
      <c r="A261" s="9"/>
      <c r="B261" s="12"/>
      <c r="C261" s="12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x14ac:dyDescent="0.2">
      <c r="A262" s="9"/>
      <c r="B262" s="12"/>
      <c r="C262" s="12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x14ac:dyDescent="0.2">
      <c r="A263" s="9"/>
      <c r="B263" s="12"/>
      <c r="C263" s="12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x14ac:dyDescent="0.2">
      <c r="A264" s="9"/>
      <c r="B264" s="12"/>
      <c r="C264" s="12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x14ac:dyDescent="0.2">
      <c r="A265" s="9"/>
      <c r="B265" s="12"/>
      <c r="C265" s="12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8" customHeight="1" x14ac:dyDescent="0.2">
      <c r="A266" s="8"/>
      <c r="B266" s="12"/>
      <c r="C266" s="12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ht="15.75" customHeight="1" x14ac:dyDescent="0.2">
      <c r="A267" s="9"/>
      <c r="B267" s="12"/>
      <c r="C267" s="12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ht="20.25" customHeight="1" x14ac:dyDescent="0.2">
      <c r="A268" s="8"/>
      <c r="B268" s="12"/>
      <c r="C268" s="12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ht="16.5" customHeight="1" x14ac:dyDescent="0.2">
      <c r="A269" s="9"/>
      <c r="B269" s="12"/>
      <c r="C269" s="12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x14ac:dyDescent="0.2">
      <c r="A270" s="9"/>
      <c r="B270" s="12"/>
      <c r="C270" s="12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x14ac:dyDescent="0.2">
      <c r="A271" s="9"/>
      <c r="B271" s="12"/>
      <c r="C271" s="12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x14ac:dyDescent="0.2">
      <c r="A272" s="9"/>
      <c r="B272" s="12"/>
      <c r="C272" s="12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x14ac:dyDescent="0.2">
      <c r="A273" s="9"/>
      <c r="B273" s="12"/>
      <c r="C273" s="12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x14ac:dyDescent="0.2">
      <c r="A274" s="9"/>
      <c r="B274" s="12"/>
      <c r="C274" s="12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ht="19.5" customHeight="1" x14ac:dyDescent="0.2">
      <c r="A275" s="4"/>
      <c r="B275" s="5"/>
      <c r="C275" s="5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ht="18" customHeight="1" x14ac:dyDescent="0.2">
      <c r="A276" s="9"/>
      <c r="B276" s="12"/>
      <c r="C276" s="12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ht="21" customHeight="1" x14ac:dyDescent="0.2">
      <c r="A277" s="4"/>
      <c r="B277" s="12"/>
      <c r="C277" s="12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x14ac:dyDescent="0.2">
      <c r="A278" s="17"/>
      <c r="B278" s="17"/>
      <c r="C278" s="1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x14ac:dyDescent="0.2">
      <c r="A279" s="18"/>
      <c r="B279" s="18"/>
      <c r="C279" s="1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x14ac:dyDescent="0.2">
      <c r="A280" s="18"/>
      <c r="B280" s="18"/>
      <c r="C280" s="1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x14ac:dyDescent="0.2">
      <c r="A281" s="19"/>
      <c r="B281" s="19"/>
      <c r="C281" s="1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x14ac:dyDescent="0.2">
      <c r="A282" s="19"/>
      <c r="B282" s="19"/>
      <c r="C282" s="1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x14ac:dyDescent="0.2">
      <c r="A283" s="19"/>
      <c r="B283" s="19"/>
      <c r="C283" s="1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x14ac:dyDescent="0.2">
      <c r="A284" s="19"/>
      <c r="B284" s="19"/>
      <c r="C284" s="1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x14ac:dyDescent="0.2">
      <c r="A285" s="19"/>
      <c r="B285" s="19"/>
      <c r="C285" s="1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x14ac:dyDescent="0.2">
      <c r="A286" s="19"/>
      <c r="B286" s="19"/>
      <c r="C286" s="1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</sheetData>
  <mergeCells count="13">
    <mergeCell ref="A4:G4"/>
    <mergeCell ref="A3:G3"/>
    <mergeCell ref="A2:G2"/>
    <mergeCell ref="G7:G8"/>
    <mergeCell ref="F53:G53"/>
    <mergeCell ref="A6:A8"/>
    <mergeCell ref="B6:B8"/>
    <mergeCell ref="C6:C8"/>
    <mergeCell ref="D6:D8"/>
    <mergeCell ref="E7:E8"/>
    <mergeCell ref="F7:F8"/>
    <mergeCell ref="E6:G6"/>
    <mergeCell ref="D53:E53"/>
  </mergeCells>
  <pageMargins left="0.23622047244094491" right="0.23622047244094491" top="0.15748031496062992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283"/>
  <sheetViews>
    <sheetView tabSelected="1" workbookViewId="0">
      <selection activeCell="J20" sqref="J20"/>
    </sheetView>
  </sheetViews>
  <sheetFormatPr defaultRowHeight="12.75" outlineLevelRow="2" x14ac:dyDescent="0.2"/>
  <cols>
    <col min="1" max="1" width="5.85546875" style="1" customWidth="1"/>
    <col min="2" max="2" width="37.5703125" style="1" customWidth="1"/>
    <col min="3" max="3" width="8.140625" style="1" customWidth="1"/>
    <col min="4" max="4" width="11" style="1" customWidth="1"/>
    <col min="5" max="5" width="11.42578125" style="1" customWidth="1"/>
    <col min="6" max="6" width="11" style="1" customWidth="1"/>
    <col min="7" max="7" width="11.28515625" style="1" customWidth="1"/>
    <col min="8" max="231" width="9.140625" style="1"/>
    <col min="232" max="232" width="6.28515625" style="1" customWidth="1"/>
    <col min="233" max="233" width="85.85546875" style="1" customWidth="1"/>
    <col min="234" max="234" width="12.42578125" style="1" customWidth="1"/>
    <col min="235" max="235" width="12.140625" style="1" customWidth="1"/>
    <col min="236" max="236" width="11.42578125" style="1" customWidth="1"/>
    <col min="237" max="237" width="10.42578125" style="1" customWidth="1"/>
    <col min="238" max="238" width="11.28515625" style="1" customWidth="1"/>
    <col min="239" max="239" width="12.42578125" style="1" customWidth="1"/>
    <col min="240" max="240" width="13.28515625" style="1" customWidth="1"/>
    <col min="241" max="241" width="12.42578125" style="1" customWidth="1"/>
    <col min="242" max="242" width="8.85546875" style="1" customWidth="1"/>
    <col min="243" max="243" width="8.28515625" style="1" customWidth="1"/>
    <col min="244" max="244" width="109.42578125" style="1" customWidth="1"/>
    <col min="245" max="487" width="9.140625" style="1"/>
    <col min="488" max="488" width="6.28515625" style="1" customWidth="1"/>
    <col min="489" max="489" width="85.85546875" style="1" customWidth="1"/>
    <col min="490" max="490" width="12.42578125" style="1" customWidth="1"/>
    <col min="491" max="491" width="12.140625" style="1" customWidth="1"/>
    <col min="492" max="492" width="11.42578125" style="1" customWidth="1"/>
    <col min="493" max="493" width="10.42578125" style="1" customWidth="1"/>
    <col min="494" max="494" width="11.28515625" style="1" customWidth="1"/>
    <col min="495" max="495" width="12.42578125" style="1" customWidth="1"/>
    <col min="496" max="496" width="13.28515625" style="1" customWidth="1"/>
    <col min="497" max="497" width="12.42578125" style="1" customWidth="1"/>
    <col min="498" max="498" width="8.85546875" style="1" customWidth="1"/>
    <col min="499" max="499" width="8.28515625" style="1" customWidth="1"/>
    <col min="500" max="500" width="109.42578125" style="1" customWidth="1"/>
    <col min="501" max="743" width="9.140625" style="1"/>
    <col min="744" max="744" width="6.28515625" style="1" customWidth="1"/>
    <col min="745" max="745" width="85.85546875" style="1" customWidth="1"/>
    <col min="746" max="746" width="12.42578125" style="1" customWidth="1"/>
    <col min="747" max="747" width="12.140625" style="1" customWidth="1"/>
    <col min="748" max="748" width="11.42578125" style="1" customWidth="1"/>
    <col min="749" max="749" width="10.42578125" style="1" customWidth="1"/>
    <col min="750" max="750" width="11.28515625" style="1" customWidth="1"/>
    <col min="751" max="751" width="12.42578125" style="1" customWidth="1"/>
    <col min="752" max="752" width="13.28515625" style="1" customWidth="1"/>
    <col min="753" max="753" width="12.42578125" style="1" customWidth="1"/>
    <col min="754" max="754" width="8.85546875" style="1" customWidth="1"/>
    <col min="755" max="755" width="8.28515625" style="1" customWidth="1"/>
    <col min="756" max="756" width="109.42578125" style="1" customWidth="1"/>
    <col min="757" max="999" width="9.140625" style="1"/>
    <col min="1000" max="1000" width="6.28515625" style="1" customWidth="1"/>
    <col min="1001" max="1001" width="85.85546875" style="1" customWidth="1"/>
    <col min="1002" max="1002" width="12.42578125" style="1" customWidth="1"/>
    <col min="1003" max="1003" width="12.140625" style="1" customWidth="1"/>
    <col min="1004" max="1004" width="11.42578125" style="1" customWidth="1"/>
    <col min="1005" max="1005" width="10.42578125" style="1" customWidth="1"/>
    <col min="1006" max="1006" width="11.28515625" style="1" customWidth="1"/>
    <col min="1007" max="1007" width="12.42578125" style="1" customWidth="1"/>
    <col min="1008" max="1008" width="13.28515625" style="1" customWidth="1"/>
    <col min="1009" max="1009" width="12.42578125" style="1" customWidth="1"/>
    <col min="1010" max="1010" width="8.85546875" style="1" customWidth="1"/>
    <col min="1011" max="1011" width="8.28515625" style="1" customWidth="1"/>
    <col min="1012" max="1012" width="109.42578125" style="1" customWidth="1"/>
    <col min="1013" max="1255" width="9.140625" style="1"/>
    <col min="1256" max="1256" width="6.28515625" style="1" customWidth="1"/>
    <col min="1257" max="1257" width="85.85546875" style="1" customWidth="1"/>
    <col min="1258" max="1258" width="12.42578125" style="1" customWidth="1"/>
    <col min="1259" max="1259" width="12.140625" style="1" customWidth="1"/>
    <col min="1260" max="1260" width="11.42578125" style="1" customWidth="1"/>
    <col min="1261" max="1261" width="10.42578125" style="1" customWidth="1"/>
    <col min="1262" max="1262" width="11.28515625" style="1" customWidth="1"/>
    <col min="1263" max="1263" width="12.42578125" style="1" customWidth="1"/>
    <col min="1264" max="1264" width="13.28515625" style="1" customWidth="1"/>
    <col min="1265" max="1265" width="12.42578125" style="1" customWidth="1"/>
    <col min="1266" max="1266" width="8.85546875" style="1" customWidth="1"/>
    <col min="1267" max="1267" width="8.28515625" style="1" customWidth="1"/>
    <col min="1268" max="1268" width="109.42578125" style="1" customWidth="1"/>
    <col min="1269" max="1511" width="9.140625" style="1"/>
    <col min="1512" max="1512" width="6.28515625" style="1" customWidth="1"/>
    <col min="1513" max="1513" width="85.85546875" style="1" customWidth="1"/>
    <col min="1514" max="1514" width="12.42578125" style="1" customWidth="1"/>
    <col min="1515" max="1515" width="12.140625" style="1" customWidth="1"/>
    <col min="1516" max="1516" width="11.42578125" style="1" customWidth="1"/>
    <col min="1517" max="1517" width="10.42578125" style="1" customWidth="1"/>
    <col min="1518" max="1518" width="11.28515625" style="1" customWidth="1"/>
    <col min="1519" max="1519" width="12.42578125" style="1" customWidth="1"/>
    <col min="1520" max="1520" width="13.28515625" style="1" customWidth="1"/>
    <col min="1521" max="1521" width="12.42578125" style="1" customWidth="1"/>
    <col min="1522" max="1522" width="8.85546875" style="1" customWidth="1"/>
    <col min="1523" max="1523" width="8.28515625" style="1" customWidth="1"/>
    <col min="1524" max="1524" width="109.42578125" style="1" customWidth="1"/>
    <col min="1525" max="1767" width="9.140625" style="1"/>
    <col min="1768" max="1768" width="6.28515625" style="1" customWidth="1"/>
    <col min="1769" max="1769" width="85.85546875" style="1" customWidth="1"/>
    <col min="1770" max="1770" width="12.42578125" style="1" customWidth="1"/>
    <col min="1771" max="1771" width="12.140625" style="1" customWidth="1"/>
    <col min="1772" max="1772" width="11.42578125" style="1" customWidth="1"/>
    <col min="1773" max="1773" width="10.42578125" style="1" customWidth="1"/>
    <col min="1774" max="1774" width="11.28515625" style="1" customWidth="1"/>
    <col min="1775" max="1775" width="12.42578125" style="1" customWidth="1"/>
    <col min="1776" max="1776" width="13.28515625" style="1" customWidth="1"/>
    <col min="1777" max="1777" width="12.42578125" style="1" customWidth="1"/>
    <col min="1778" max="1778" width="8.85546875" style="1" customWidth="1"/>
    <col min="1779" max="1779" width="8.28515625" style="1" customWidth="1"/>
    <col min="1780" max="1780" width="109.42578125" style="1" customWidth="1"/>
    <col min="1781" max="2023" width="9.140625" style="1"/>
    <col min="2024" max="2024" width="6.28515625" style="1" customWidth="1"/>
    <col min="2025" max="2025" width="85.85546875" style="1" customWidth="1"/>
    <col min="2026" max="2026" width="12.42578125" style="1" customWidth="1"/>
    <col min="2027" max="2027" width="12.140625" style="1" customWidth="1"/>
    <col min="2028" max="2028" width="11.42578125" style="1" customWidth="1"/>
    <col min="2029" max="2029" width="10.42578125" style="1" customWidth="1"/>
    <col min="2030" max="2030" width="11.28515625" style="1" customWidth="1"/>
    <col min="2031" max="2031" width="12.42578125" style="1" customWidth="1"/>
    <col min="2032" max="2032" width="13.28515625" style="1" customWidth="1"/>
    <col min="2033" max="2033" width="12.42578125" style="1" customWidth="1"/>
    <col min="2034" max="2034" width="8.85546875" style="1" customWidth="1"/>
    <col min="2035" max="2035" width="8.28515625" style="1" customWidth="1"/>
    <col min="2036" max="2036" width="109.42578125" style="1" customWidth="1"/>
    <col min="2037" max="2279" width="9.140625" style="1"/>
    <col min="2280" max="2280" width="6.28515625" style="1" customWidth="1"/>
    <col min="2281" max="2281" width="85.85546875" style="1" customWidth="1"/>
    <col min="2282" max="2282" width="12.42578125" style="1" customWidth="1"/>
    <col min="2283" max="2283" width="12.140625" style="1" customWidth="1"/>
    <col min="2284" max="2284" width="11.42578125" style="1" customWidth="1"/>
    <col min="2285" max="2285" width="10.42578125" style="1" customWidth="1"/>
    <col min="2286" max="2286" width="11.28515625" style="1" customWidth="1"/>
    <col min="2287" max="2287" width="12.42578125" style="1" customWidth="1"/>
    <col min="2288" max="2288" width="13.28515625" style="1" customWidth="1"/>
    <col min="2289" max="2289" width="12.42578125" style="1" customWidth="1"/>
    <col min="2290" max="2290" width="8.85546875" style="1" customWidth="1"/>
    <col min="2291" max="2291" width="8.28515625" style="1" customWidth="1"/>
    <col min="2292" max="2292" width="109.42578125" style="1" customWidth="1"/>
    <col min="2293" max="2535" width="9.140625" style="1"/>
    <col min="2536" max="2536" width="6.28515625" style="1" customWidth="1"/>
    <col min="2537" max="2537" width="85.85546875" style="1" customWidth="1"/>
    <col min="2538" max="2538" width="12.42578125" style="1" customWidth="1"/>
    <col min="2539" max="2539" width="12.140625" style="1" customWidth="1"/>
    <col min="2540" max="2540" width="11.42578125" style="1" customWidth="1"/>
    <col min="2541" max="2541" width="10.42578125" style="1" customWidth="1"/>
    <col min="2542" max="2542" width="11.28515625" style="1" customWidth="1"/>
    <col min="2543" max="2543" width="12.42578125" style="1" customWidth="1"/>
    <col min="2544" max="2544" width="13.28515625" style="1" customWidth="1"/>
    <col min="2545" max="2545" width="12.42578125" style="1" customWidth="1"/>
    <col min="2546" max="2546" width="8.85546875" style="1" customWidth="1"/>
    <col min="2547" max="2547" width="8.28515625" style="1" customWidth="1"/>
    <col min="2548" max="2548" width="109.42578125" style="1" customWidth="1"/>
    <col min="2549" max="2791" width="9.140625" style="1"/>
    <col min="2792" max="2792" width="6.28515625" style="1" customWidth="1"/>
    <col min="2793" max="2793" width="85.85546875" style="1" customWidth="1"/>
    <col min="2794" max="2794" width="12.42578125" style="1" customWidth="1"/>
    <col min="2795" max="2795" width="12.140625" style="1" customWidth="1"/>
    <col min="2796" max="2796" width="11.42578125" style="1" customWidth="1"/>
    <col min="2797" max="2797" width="10.42578125" style="1" customWidth="1"/>
    <col min="2798" max="2798" width="11.28515625" style="1" customWidth="1"/>
    <col min="2799" max="2799" width="12.42578125" style="1" customWidth="1"/>
    <col min="2800" max="2800" width="13.28515625" style="1" customWidth="1"/>
    <col min="2801" max="2801" width="12.42578125" style="1" customWidth="1"/>
    <col min="2802" max="2802" width="8.85546875" style="1" customWidth="1"/>
    <col min="2803" max="2803" width="8.28515625" style="1" customWidth="1"/>
    <col min="2804" max="2804" width="109.42578125" style="1" customWidth="1"/>
    <col min="2805" max="3047" width="9.140625" style="1"/>
    <col min="3048" max="3048" width="6.28515625" style="1" customWidth="1"/>
    <col min="3049" max="3049" width="85.85546875" style="1" customWidth="1"/>
    <col min="3050" max="3050" width="12.42578125" style="1" customWidth="1"/>
    <col min="3051" max="3051" width="12.140625" style="1" customWidth="1"/>
    <col min="3052" max="3052" width="11.42578125" style="1" customWidth="1"/>
    <col min="3053" max="3053" width="10.42578125" style="1" customWidth="1"/>
    <col min="3054" max="3054" width="11.28515625" style="1" customWidth="1"/>
    <col min="3055" max="3055" width="12.42578125" style="1" customWidth="1"/>
    <col min="3056" max="3056" width="13.28515625" style="1" customWidth="1"/>
    <col min="3057" max="3057" width="12.42578125" style="1" customWidth="1"/>
    <col min="3058" max="3058" width="8.85546875" style="1" customWidth="1"/>
    <col min="3059" max="3059" width="8.28515625" style="1" customWidth="1"/>
    <col min="3060" max="3060" width="109.42578125" style="1" customWidth="1"/>
    <col min="3061" max="3303" width="9.140625" style="1"/>
    <col min="3304" max="3304" width="6.28515625" style="1" customWidth="1"/>
    <col min="3305" max="3305" width="85.85546875" style="1" customWidth="1"/>
    <col min="3306" max="3306" width="12.42578125" style="1" customWidth="1"/>
    <col min="3307" max="3307" width="12.140625" style="1" customWidth="1"/>
    <col min="3308" max="3308" width="11.42578125" style="1" customWidth="1"/>
    <col min="3309" max="3309" width="10.42578125" style="1" customWidth="1"/>
    <col min="3310" max="3310" width="11.28515625" style="1" customWidth="1"/>
    <col min="3311" max="3311" width="12.42578125" style="1" customWidth="1"/>
    <col min="3312" max="3312" width="13.28515625" style="1" customWidth="1"/>
    <col min="3313" max="3313" width="12.42578125" style="1" customWidth="1"/>
    <col min="3314" max="3314" width="8.85546875" style="1" customWidth="1"/>
    <col min="3315" max="3315" width="8.28515625" style="1" customWidth="1"/>
    <col min="3316" max="3316" width="109.42578125" style="1" customWidth="1"/>
    <col min="3317" max="3559" width="9.140625" style="1"/>
    <col min="3560" max="3560" width="6.28515625" style="1" customWidth="1"/>
    <col min="3561" max="3561" width="85.85546875" style="1" customWidth="1"/>
    <col min="3562" max="3562" width="12.42578125" style="1" customWidth="1"/>
    <col min="3563" max="3563" width="12.140625" style="1" customWidth="1"/>
    <col min="3564" max="3564" width="11.42578125" style="1" customWidth="1"/>
    <col min="3565" max="3565" width="10.42578125" style="1" customWidth="1"/>
    <col min="3566" max="3566" width="11.28515625" style="1" customWidth="1"/>
    <col min="3567" max="3567" width="12.42578125" style="1" customWidth="1"/>
    <col min="3568" max="3568" width="13.28515625" style="1" customWidth="1"/>
    <col min="3569" max="3569" width="12.42578125" style="1" customWidth="1"/>
    <col min="3570" max="3570" width="8.85546875" style="1" customWidth="1"/>
    <col min="3571" max="3571" width="8.28515625" style="1" customWidth="1"/>
    <col min="3572" max="3572" width="109.42578125" style="1" customWidth="1"/>
    <col min="3573" max="3815" width="9.140625" style="1"/>
    <col min="3816" max="3816" width="6.28515625" style="1" customWidth="1"/>
    <col min="3817" max="3817" width="85.85546875" style="1" customWidth="1"/>
    <col min="3818" max="3818" width="12.42578125" style="1" customWidth="1"/>
    <col min="3819" max="3819" width="12.140625" style="1" customWidth="1"/>
    <col min="3820" max="3820" width="11.42578125" style="1" customWidth="1"/>
    <col min="3821" max="3821" width="10.42578125" style="1" customWidth="1"/>
    <col min="3822" max="3822" width="11.28515625" style="1" customWidth="1"/>
    <col min="3823" max="3823" width="12.42578125" style="1" customWidth="1"/>
    <col min="3824" max="3824" width="13.28515625" style="1" customWidth="1"/>
    <col min="3825" max="3825" width="12.42578125" style="1" customWidth="1"/>
    <col min="3826" max="3826" width="8.85546875" style="1" customWidth="1"/>
    <col min="3827" max="3827" width="8.28515625" style="1" customWidth="1"/>
    <col min="3828" max="3828" width="109.42578125" style="1" customWidth="1"/>
    <col min="3829" max="4071" width="9.140625" style="1"/>
    <col min="4072" max="4072" width="6.28515625" style="1" customWidth="1"/>
    <col min="4073" max="4073" width="85.85546875" style="1" customWidth="1"/>
    <col min="4074" max="4074" width="12.42578125" style="1" customWidth="1"/>
    <col min="4075" max="4075" width="12.140625" style="1" customWidth="1"/>
    <col min="4076" max="4076" width="11.42578125" style="1" customWidth="1"/>
    <col min="4077" max="4077" width="10.42578125" style="1" customWidth="1"/>
    <col min="4078" max="4078" width="11.28515625" style="1" customWidth="1"/>
    <col min="4079" max="4079" width="12.42578125" style="1" customWidth="1"/>
    <col min="4080" max="4080" width="13.28515625" style="1" customWidth="1"/>
    <col min="4081" max="4081" width="12.42578125" style="1" customWidth="1"/>
    <col min="4082" max="4082" width="8.85546875" style="1" customWidth="1"/>
    <col min="4083" max="4083" width="8.28515625" style="1" customWidth="1"/>
    <col min="4084" max="4084" width="109.42578125" style="1" customWidth="1"/>
    <col min="4085" max="4327" width="9.140625" style="1"/>
    <col min="4328" max="4328" width="6.28515625" style="1" customWidth="1"/>
    <col min="4329" max="4329" width="85.85546875" style="1" customWidth="1"/>
    <col min="4330" max="4330" width="12.42578125" style="1" customWidth="1"/>
    <col min="4331" max="4331" width="12.140625" style="1" customWidth="1"/>
    <col min="4332" max="4332" width="11.42578125" style="1" customWidth="1"/>
    <col min="4333" max="4333" width="10.42578125" style="1" customWidth="1"/>
    <col min="4334" max="4334" width="11.28515625" style="1" customWidth="1"/>
    <col min="4335" max="4335" width="12.42578125" style="1" customWidth="1"/>
    <col min="4336" max="4336" width="13.28515625" style="1" customWidth="1"/>
    <col min="4337" max="4337" width="12.42578125" style="1" customWidth="1"/>
    <col min="4338" max="4338" width="8.85546875" style="1" customWidth="1"/>
    <col min="4339" max="4339" width="8.28515625" style="1" customWidth="1"/>
    <col min="4340" max="4340" width="109.42578125" style="1" customWidth="1"/>
    <col min="4341" max="4583" width="9.140625" style="1"/>
    <col min="4584" max="4584" width="6.28515625" style="1" customWidth="1"/>
    <col min="4585" max="4585" width="85.85546875" style="1" customWidth="1"/>
    <col min="4586" max="4586" width="12.42578125" style="1" customWidth="1"/>
    <col min="4587" max="4587" width="12.140625" style="1" customWidth="1"/>
    <col min="4588" max="4588" width="11.42578125" style="1" customWidth="1"/>
    <col min="4589" max="4589" width="10.42578125" style="1" customWidth="1"/>
    <col min="4590" max="4590" width="11.28515625" style="1" customWidth="1"/>
    <col min="4591" max="4591" width="12.42578125" style="1" customWidth="1"/>
    <col min="4592" max="4592" width="13.28515625" style="1" customWidth="1"/>
    <col min="4593" max="4593" width="12.42578125" style="1" customWidth="1"/>
    <col min="4594" max="4594" width="8.85546875" style="1" customWidth="1"/>
    <col min="4595" max="4595" width="8.28515625" style="1" customWidth="1"/>
    <col min="4596" max="4596" width="109.42578125" style="1" customWidth="1"/>
    <col min="4597" max="4839" width="9.140625" style="1"/>
    <col min="4840" max="4840" width="6.28515625" style="1" customWidth="1"/>
    <col min="4841" max="4841" width="85.85546875" style="1" customWidth="1"/>
    <col min="4842" max="4842" width="12.42578125" style="1" customWidth="1"/>
    <col min="4843" max="4843" width="12.140625" style="1" customWidth="1"/>
    <col min="4844" max="4844" width="11.42578125" style="1" customWidth="1"/>
    <col min="4845" max="4845" width="10.42578125" style="1" customWidth="1"/>
    <col min="4846" max="4846" width="11.28515625" style="1" customWidth="1"/>
    <col min="4847" max="4847" width="12.42578125" style="1" customWidth="1"/>
    <col min="4848" max="4848" width="13.28515625" style="1" customWidth="1"/>
    <col min="4849" max="4849" width="12.42578125" style="1" customWidth="1"/>
    <col min="4850" max="4850" width="8.85546875" style="1" customWidth="1"/>
    <col min="4851" max="4851" width="8.28515625" style="1" customWidth="1"/>
    <col min="4852" max="4852" width="109.42578125" style="1" customWidth="1"/>
    <col min="4853" max="5095" width="9.140625" style="1"/>
    <col min="5096" max="5096" width="6.28515625" style="1" customWidth="1"/>
    <col min="5097" max="5097" width="85.85546875" style="1" customWidth="1"/>
    <col min="5098" max="5098" width="12.42578125" style="1" customWidth="1"/>
    <col min="5099" max="5099" width="12.140625" style="1" customWidth="1"/>
    <col min="5100" max="5100" width="11.42578125" style="1" customWidth="1"/>
    <col min="5101" max="5101" width="10.42578125" style="1" customWidth="1"/>
    <col min="5102" max="5102" width="11.28515625" style="1" customWidth="1"/>
    <col min="5103" max="5103" width="12.42578125" style="1" customWidth="1"/>
    <col min="5104" max="5104" width="13.28515625" style="1" customWidth="1"/>
    <col min="5105" max="5105" width="12.42578125" style="1" customWidth="1"/>
    <col min="5106" max="5106" width="8.85546875" style="1" customWidth="1"/>
    <col min="5107" max="5107" width="8.28515625" style="1" customWidth="1"/>
    <col min="5108" max="5108" width="109.42578125" style="1" customWidth="1"/>
    <col min="5109" max="5351" width="9.140625" style="1"/>
    <col min="5352" max="5352" width="6.28515625" style="1" customWidth="1"/>
    <col min="5353" max="5353" width="85.85546875" style="1" customWidth="1"/>
    <col min="5354" max="5354" width="12.42578125" style="1" customWidth="1"/>
    <col min="5355" max="5355" width="12.140625" style="1" customWidth="1"/>
    <col min="5356" max="5356" width="11.42578125" style="1" customWidth="1"/>
    <col min="5357" max="5357" width="10.42578125" style="1" customWidth="1"/>
    <col min="5358" max="5358" width="11.28515625" style="1" customWidth="1"/>
    <col min="5359" max="5359" width="12.42578125" style="1" customWidth="1"/>
    <col min="5360" max="5360" width="13.28515625" style="1" customWidth="1"/>
    <col min="5361" max="5361" width="12.42578125" style="1" customWidth="1"/>
    <col min="5362" max="5362" width="8.85546875" style="1" customWidth="1"/>
    <col min="5363" max="5363" width="8.28515625" style="1" customWidth="1"/>
    <col min="5364" max="5364" width="109.42578125" style="1" customWidth="1"/>
    <col min="5365" max="5607" width="9.140625" style="1"/>
    <col min="5608" max="5608" width="6.28515625" style="1" customWidth="1"/>
    <col min="5609" max="5609" width="85.85546875" style="1" customWidth="1"/>
    <col min="5610" max="5610" width="12.42578125" style="1" customWidth="1"/>
    <col min="5611" max="5611" width="12.140625" style="1" customWidth="1"/>
    <col min="5612" max="5612" width="11.42578125" style="1" customWidth="1"/>
    <col min="5613" max="5613" width="10.42578125" style="1" customWidth="1"/>
    <col min="5614" max="5614" width="11.28515625" style="1" customWidth="1"/>
    <col min="5615" max="5615" width="12.42578125" style="1" customWidth="1"/>
    <col min="5616" max="5616" width="13.28515625" style="1" customWidth="1"/>
    <col min="5617" max="5617" width="12.42578125" style="1" customWidth="1"/>
    <col min="5618" max="5618" width="8.85546875" style="1" customWidth="1"/>
    <col min="5619" max="5619" width="8.28515625" style="1" customWidth="1"/>
    <col min="5620" max="5620" width="109.42578125" style="1" customWidth="1"/>
    <col min="5621" max="5863" width="9.140625" style="1"/>
    <col min="5864" max="5864" width="6.28515625" style="1" customWidth="1"/>
    <col min="5865" max="5865" width="85.85546875" style="1" customWidth="1"/>
    <col min="5866" max="5866" width="12.42578125" style="1" customWidth="1"/>
    <col min="5867" max="5867" width="12.140625" style="1" customWidth="1"/>
    <col min="5868" max="5868" width="11.42578125" style="1" customWidth="1"/>
    <col min="5869" max="5869" width="10.42578125" style="1" customWidth="1"/>
    <col min="5870" max="5870" width="11.28515625" style="1" customWidth="1"/>
    <col min="5871" max="5871" width="12.42578125" style="1" customWidth="1"/>
    <col min="5872" max="5872" width="13.28515625" style="1" customWidth="1"/>
    <col min="5873" max="5873" width="12.42578125" style="1" customWidth="1"/>
    <col min="5874" max="5874" width="8.85546875" style="1" customWidth="1"/>
    <col min="5875" max="5875" width="8.28515625" style="1" customWidth="1"/>
    <col min="5876" max="5876" width="109.42578125" style="1" customWidth="1"/>
    <col min="5877" max="6119" width="9.140625" style="1"/>
    <col min="6120" max="6120" width="6.28515625" style="1" customWidth="1"/>
    <col min="6121" max="6121" width="85.85546875" style="1" customWidth="1"/>
    <col min="6122" max="6122" width="12.42578125" style="1" customWidth="1"/>
    <col min="6123" max="6123" width="12.140625" style="1" customWidth="1"/>
    <col min="6124" max="6124" width="11.42578125" style="1" customWidth="1"/>
    <col min="6125" max="6125" width="10.42578125" style="1" customWidth="1"/>
    <col min="6126" max="6126" width="11.28515625" style="1" customWidth="1"/>
    <col min="6127" max="6127" width="12.42578125" style="1" customWidth="1"/>
    <col min="6128" max="6128" width="13.28515625" style="1" customWidth="1"/>
    <col min="6129" max="6129" width="12.42578125" style="1" customWidth="1"/>
    <col min="6130" max="6130" width="8.85546875" style="1" customWidth="1"/>
    <col min="6131" max="6131" width="8.28515625" style="1" customWidth="1"/>
    <col min="6132" max="6132" width="109.42578125" style="1" customWidth="1"/>
    <col min="6133" max="6375" width="9.140625" style="1"/>
    <col min="6376" max="6376" width="6.28515625" style="1" customWidth="1"/>
    <col min="6377" max="6377" width="85.85546875" style="1" customWidth="1"/>
    <col min="6378" max="6378" width="12.42578125" style="1" customWidth="1"/>
    <col min="6379" max="6379" width="12.140625" style="1" customWidth="1"/>
    <col min="6380" max="6380" width="11.42578125" style="1" customWidth="1"/>
    <col min="6381" max="6381" width="10.42578125" style="1" customWidth="1"/>
    <col min="6382" max="6382" width="11.28515625" style="1" customWidth="1"/>
    <col min="6383" max="6383" width="12.42578125" style="1" customWidth="1"/>
    <col min="6384" max="6384" width="13.28515625" style="1" customWidth="1"/>
    <col min="6385" max="6385" width="12.42578125" style="1" customWidth="1"/>
    <col min="6386" max="6386" width="8.85546875" style="1" customWidth="1"/>
    <col min="6387" max="6387" width="8.28515625" style="1" customWidth="1"/>
    <col min="6388" max="6388" width="109.42578125" style="1" customWidth="1"/>
    <col min="6389" max="6631" width="9.140625" style="1"/>
    <col min="6632" max="6632" width="6.28515625" style="1" customWidth="1"/>
    <col min="6633" max="6633" width="85.85546875" style="1" customWidth="1"/>
    <col min="6634" max="6634" width="12.42578125" style="1" customWidth="1"/>
    <col min="6635" max="6635" width="12.140625" style="1" customWidth="1"/>
    <col min="6636" max="6636" width="11.42578125" style="1" customWidth="1"/>
    <col min="6637" max="6637" width="10.42578125" style="1" customWidth="1"/>
    <col min="6638" max="6638" width="11.28515625" style="1" customWidth="1"/>
    <col min="6639" max="6639" width="12.42578125" style="1" customWidth="1"/>
    <col min="6640" max="6640" width="13.28515625" style="1" customWidth="1"/>
    <col min="6641" max="6641" width="12.42578125" style="1" customWidth="1"/>
    <col min="6642" max="6642" width="8.85546875" style="1" customWidth="1"/>
    <col min="6643" max="6643" width="8.28515625" style="1" customWidth="1"/>
    <col min="6644" max="6644" width="109.42578125" style="1" customWidth="1"/>
    <col min="6645" max="6887" width="9.140625" style="1"/>
    <col min="6888" max="6888" width="6.28515625" style="1" customWidth="1"/>
    <col min="6889" max="6889" width="85.85546875" style="1" customWidth="1"/>
    <col min="6890" max="6890" width="12.42578125" style="1" customWidth="1"/>
    <col min="6891" max="6891" width="12.140625" style="1" customWidth="1"/>
    <col min="6892" max="6892" width="11.42578125" style="1" customWidth="1"/>
    <col min="6893" max="6893" width="10.42578125" style="1" customWidth="1"/>
    <col min="6894" max="6894" width="11.28515625" style="1" customWidth="1"/>
    <col min="6895" max="6895" width="12.42578125" style="1" customWidth="1"/>
    <col min="6896" max="6896" width="13.28515625" style="1" customWidth="1"/>
    <col min="6897" max="6897" width="12.42578125" style="1" customWidth="1"/>
    <col min="6898" max="6898" width="8.85546875" style="1" customWidth="1"/>
    <col min="6899" max="6899" width="8.28515625" style="1" customWidth="1"/>
    <col min="6900" max="6900" width="109.42578125" style="1" customWidth="1"/>
    <col min="6901" max="7143" width="9.140625" style="1"/>
    <col min="7144" max="7144" width="6.28515625" style="1" customWidth="1"/>
    <col min="7145" max="7145" width="85.85546875" style="1" customWidth="1"/>
    <col min="7146" max="7146" width="12.42578125" style="1" customWidth="1"/>
    <col min="7147" max="7147" width="12.140625" style="1" customWidth="1"/>
    <col min="7148" max="7148" width="11.42578125" style="1" customWidth="1"/>
    <col min="7149" max="7149" width="10.42578125" style="1" customWidth="1"/>
    <col min="7150" max="7150" width="11.28515625" style="1" customWidth="1"/>
    <col min="7151" max="7151" width="12.42578125" style="1" customWidth="1"/>
    <col min="7152" max="7152" width="13.28515625" style="1" customWidth="1"/>
    <col min="7153" max="7153" width="12.42578125" style="1" customWidth="1"/>
    <col min="7154" max="7154" width="8.85546875" style="1" customWidth="1"/>
    <col min="7155" max="7155" width="8.28515625" style="1" customWidth="1"/>
    <col min="7156" max="7156" width="109.42578125" style="1" customWidth="1"/>
    <col min="7157" max="7399" width="9.140625" style="1"/>
    <col min="7400" max="7400" width="6.28515625" style="1" customWidth="1"/>
    <col min="7401" max="7401" width="85.85546875" style="1" customWidth="1"/>
    <col min="7402" max="7402" width="12.42578125" style="1" customWidth="1"/>
    <col min="7403" max="7403" width="12.140625" style="1" customWidth="1"/>
    <col min="7404" max="7404" width="11.42578125" style="1" customWidth="1"/>
    <col min="7405" max="7405" width="10.42578125" style="1" customWidth="1"/>
    <col min="7406" max="7406" width="11.28515625" style="1" customWidth="1"/>
    <col min="7407" max="7407" width="12.42578125" style="1" customWidth="1"/>
    <col min="7408" max="7408" width="13.28515625" style="1" customWidth="1"/>
    <col min="7409" max="7409" width="12.42578125" style="1" customWidth="1"/>
    <col min="7410" max="7410" width="8.85546875" style="1" customWidth="1"/>
    <col min="7411" max="7411" width="8.28515625" style="1" customWidth="1"/>
    <col min="7412" max="7412" width="109.42578125" style="1" customWidth="1"/>
    <col min="7413" max="7655" width="9.140625" style="1"/>
    <col min="7656" max="7656" width="6.28515625" style="1" customWidth="1"/>
    <col min="7657" max="7657" width="85.85546875" style="1" customWidth="1"/>
    <col min="7658" max="7658" width="12.42578125" style="1" customWidth="1"/>
    <col min="7659" max="7659" width="12.140625" style="1" customWidth="1"/>
    <col min="7660" max="7660" width="11.42578125" style="1" customWidth="1"/>
    <col min="7661" max="7661" width="10.42578125" style="1" customWidth="1"/>
    <col min="7662" max="7662" width="11.28515625" style="1" customWidth="1"/>
    <col min="7663" max="7663" width="12.42578125" style="1" customWidth="1"/>
    <col min="7664" max="7664" width="13.28515625" style="1" customWidth="1"/>
    <col min="7665" max="7665" width="12.42578125" style="1" customWidth="1"/>
    <col min="7666" max="7666" width="8.85546875" style="1" customWidth="1"/>
    <col min="7667" max="7667" width="8.28515625" style="1" customWidth="1"/>
    <col min="7668" max="7668" width="109.42578125" style="1" customWidth="1"/>
    <col min="7669" max="7911" width="9.140625" style="1"/>
    <col min="7912" max="7912" width="6.28515625" style="1" customWidth="1"/>
    <col min="7913" max="7913" width="85.85546875" style="1" customWidth="1"/>
    <col min="7914" max="7914" width="12.42578125" style="1" customWidth="1"/>
    <col min="7915" max="7915" width="12.140625" style="1" customWidth="1"/>
    <col min="7916" max="7916" width="11.42578125" style="1" customWidth="1"/>
    <col min="7917" max="7917" width="10.42578125" style="1" customWidth="1"/>
    <col min="7918" max="7918" width="11.28515625" style="1" customWidth="1"/>
    <col min="7919" max="7919" width="12.42578125" style="1" customWidth="1"/>
    <col min="7920" max="7920" width="13.28515625" style="1" customWidth="1"/>
    <col min="7921" max="7921" width="12.42578125" style="1" customWidth="1"/>
    <col min="7922" max="7922" width="8.85546875" style="1" customWidth="1"/>
    <col min="7923" max="7923" width="8.28515625" style="1" customWidth="1"/>
    <col min="7924" max="7924" width="109.42578125" style="1" customWidth="1"/>
    <col min="7925" max="8167" width="9.140625" style="1"/>
    <col min="8168" max="8168" width="6.28515625" style="1" customWidth="1"/>
    <col min="8169" max="8169" width="85.85546875" style="1" customWidth="1"/>
    <col min="8170" max="8170" width="12.42578125" style="1" customWidth="1"/>
    <col min="8171" max="8171" width="12.140625" style="1" customWidth="1"/>
    <col min="8172" max="8172" width="11.42578125" style="1" customWidth="1"/>
    <col min="8173" max="8173" width="10.42578125" style="1" customWidth="1"/>
    <col min="8174" max="8174" width="11.28515625" style="1" customWidth="1"/>
    <col min="8175" max="8175" width="12.42578125" style="1" customWidth="1"/>
    <col min="8176" max="8176" width="13.28515625" style="1" customWidth="1"/>
    <col min="8177" max="8177" width="12.42578125" style="1" customWidth="1"/>
    <col min="8178" max="8178" width="8.85546875" style="1" customWidth="1"/>
    <col min="8179" max="8179" width="8.28515625" style="1" customWidth="1"/>
    <col min="8180" max="8180" width="109.42578125" style="1" customWidth="1"/>
    <col min="8181" max="8423" width="9.140625" style="1"/>
    <col min="8424" max="8424" width="6.28515625" style="1" customWidth="1"/>
    <col min="8425" max="8425" width="85.85546875" style="1" customWidth="1"/>
    <col min="8426" max="8426" width="12.42578125" style="1" customWidth="1"/>
    <col min="8427" max="8427" width="12.140625" style="1" customWidth="1"/>
    <col min="8428" max="8428" width="11.42578125" style="1" customWidth="1"/>
    <col min="8429" max="8429" width="10.42578125" style="1" customWidth="1"/>
    <col min="8430" max="8430" width="11.28515625" style="1" customWidth="1"/>
    <col min="8431" max="8431" width="12.42578125" style="1" customWidth="1"/>
    <col min="8432" max="8432" width="13.28515625" style="1" customWidth="1"/>
    <col min="8433" max="8433" width="12.42578125" style="1" customWidth="1"/>
    <col min="8434" max="8434" width="8.85546875" style="1" customWidth="1"/>
    <col min="8435" max="8435" width="8.28515625" style="1" customWidth="1"/>
    <col min="8436" max="8436" width="109.42578125" style="1" customWidth="1"/>
    <col min="8437" max="8679" width="9.140625" style="1"/>
    <col min="8680" max="8680" width="6.28515625" style="1" customWidth="1"/>
    <col min="8681" max="8681" width="85.85546875" style="1" customWidth="1"/>
    <col min="8682" max="8682" width="12.42578125" style="1" customWidth="1"/>
    <col min="8683" max="8683" width="12.140625" style="1" customWidth="1"/>
    <col min="8684" max="8684" width="11.42578125" style="1" customWidth="1"/>
    <col min="8685" max="8685" width="10.42578125" style="1" customWidth="1"/>
    <col min="8686" max="8686" width="11.28515625" style="1" customWidth="1"/>
    <col min="8687" max="8687" width="12.42578125" style="1" customWidth="1"/>
    <col min="8688" max="8688" width="13.28515625" style="1" customWidth="1"/>
    <col min="8689" max="8689" width="12.42578125" style="1" customWidth="1"/>
    <col min="8690" max="8690" width="8.85546875" style="1" customWidth="1"/>
    <col min="8691" max="8691" width="8.28515625" style="1" customWidth="1"/>
    <col min="8692" max="8692" width="109.42578125" style="1" customWidth="1"/>
    <col min="8693" max="8935" width="9.140625" style="1"/>
    <col min="8936" max="8936" width="6.28515625" style="1" customWidth="1"/>
    <col min="8937" max="8937" width="85.85546875" style="1" customWidth="1"/>
    <col min="8938" max="8938" width="12.42578125" style="1" customWidth="1"/>
    <col min="8939" max="8939" width="12.140625" style="1" customWidth="1"/>
    <col min="8940" max="8940" width="11.42578125" style="1" customWidth="1"/>
    <col min="8941" max="8941" width="10.42578125" style="1" customWidth="1"/>
    <col min="8942" max="8942" width="11.28515625" style="1" customWidth="1"/>
    <col min="8943" max="8943" width="12.42578125" style="1" customWidth="1"/>
    <col min="8944" max="8944" width="13.28515625" style="1" customWidth="1"/>
    <col min="8945" max="8945" width="12.42578125" style="1" customWidth="1"/>
    <col min="8946" max="8946" width="8.85546875" style="1" customWidth="1"/>
    <col min="8947" max="8947" width="8.28515625" style="1" customWidth="1"/>
    <col min="8948" max="8948" width="109.42578125" style="1" customWidth="1"/>
    <col min="8949" max="9191" width="9.140625" style="1"/>
    <col min="9192" max="9192" width="6.28515625" style="1" customWidth="1"/>
    <col min="9193" max="9193" width="85.85546875" style="1" customWidth="1"/>
    <col min="9194" max="9194" width="12.42578125" style="1" customWidth="1"/>
    <col min="9195" max="9195" width="12.140625" style="1" customWidth="1"/>
    <col min="9196" max="9196" width="11.42578125" style="1" customWidth="1"/>
    <col min="9197" max="9197" width="10.42578125" style="1" customWidth="1"/>
    <col min="9198" max="9198" width="11.28515625" style="1" customWidth="1"/>
    <col min="9199" max="9199" width="12.42578125" style="1" customWidth="1"/>
    <col min="9200" max="9200" width="13.28515625" style="1" customWidth="1"/>
    <col min="9201" max="9201" width="12.42578125" style="1" customWidth="1"/>
    <col min="9202" max="9202" width="8.85546875" style="1" customWidth="1"/>
    <col min="9203" max="9203" width="8.28515625" style="1" customWidth="1"/>
    <col min="9204" max="9204" width="109.42578125" style="1" customWidth="1"/>
    <col min="9205" max="9447" width="9.140625" style="1"/>
    <col min="9448" max="9448" width="6.28515625" style="1" customWidth="1"/>
    <col min="9449" max="9449" width="85.85546875" style="1" customWidth="1"/>
    <col min="9450" max="9450" width="12.42578125" style="1" customWidth="1"/>
    <col min="9451" max="9451" width="12.140625" style="1" customWidth="1"/>
    <col min="9452" max="9452" width="11.42578125" style="1" customWidth="1"/>
    <col min="9453" max="9453" width="10.42578125" style="1" customWidth="1"/>
    <col min="9454" max="9454" width="11.28515625" style="1" customWidth="1"/>
    <col min="9455" max="9455" width="12.42578125" style="1" customWidth="1"/>
    <col min="9456" max="9456" width="13.28515625" style="1" customWidth="1"/>
    <col min="9457" max="9457" width="12.42578125" style="1" customWidth="1"/>
    <col min="9458" max="9458" width="8.85546875" style="1" customWidth="1"/>
    <col min="9459" max="9459" width="8.28515625" style="1" customWidth="1"/>
    <col min="9460" max="9460" width="109.42578125" style="1" customWidth="1"/>
    <col min="9461" max="9703" width="9.140625" style="1"/>
    <col min="9704" max="9704" width="6.28515625" style="1" customWidth="1"/>
    <col min="9705" max="9705" width="85.85546875" style="1" customWidth="1"/>
    <col min="9706" max="9706" width="12.42578125" style="1" customWidth="1"/>
    <col min="9707" max="9707" width="12.140625" style="1" customWidth="1"/>
    <col min="9708" max="9708" width="11.42578125" style="1" customWidth="1"/>
    <col min="9709" max="9709" width="10.42578125" style="1" customWidth="1"/>
    <col min="9710" max="9710" width="11.28515625" style="1" customWidth="1"/>
    <col min="9711" max="9711" width="12.42578125" style="1" customWidth="1"/>
    <col min="9712" max="9712" width="13.28515625" style="1" customWidth="1"/>
    <col min="9713" max="9713" width="12.42578125" style="1" customWidth="1"/>
    <col min="9714" max="9714" width="8.85546875" style="1" customWidth="1"/>
    <col min="9715" max="9715" width="8.28515625" style="1" customWidth="1"/>
    <col min="9716" max="9716" width="109.42578125" style="1" customWidth="1"/>
    <col min="9717" max="9959" width="9.140625" style="1"/>
    <col min="9960" max="9960" width="6.28515625" style="1" customWidth="1"/>
    <col min="9961" max="9961" width="85.85546875" style="1" customWidth="1"/>
    <col min="9962" max="9962" width="12.42578125" style="1" customWidth="1"/>
    <col min="9963" max="9963" width="12.140625" style="1" customWidth="1"/>
    <col min="9964" max="9964" width="11.42578125" style="1" customWidth="1"/>
    <col min="9965" max="9965" width="10.42578125" style="1" customWidth="1"/>
    <col min="9966" max="9966" width="11.28515625" style="1" customWidth="1"/>
    <col min="9967" max="9967" width="12.42578125" style="1" customWidth="1"/>
    <col min="9968" max="9968" width="13.28515625" style="1" customWidth="1"/>
    <col min="9969" max="9969" width="12.42578125" style="1" customWidth="1"/>
    <col min="9970" max="9970" width="8.85546875" style="1" customWidth="1"/>
    <col min="9971" max="9971" width="8.28515625" style="1" customWidth="1"/>
    <col min="9972" max="9972" width="109.42578125" style="1" customWidth="1"/>
    <col min="9973" max="10215" width="9.140625" style="1"/>
    <col min="10216" max="10216" width="6.28515625" style="1" customWidth="1"/>
    <col min="10217" max="10217" width="85.85546875" style="1" customWidth="1"/>
    <col min="10218" max="10218" width="12.42578125" style="1" customWidth="1"/>
    <col min="10219" max="10219" width="12.140625" style="1" customWidth="1"/>
    <col min="10220" max="10220" width="11.42578125" style="1" customWidth="1"/>
    <col min="10221" max="10221" width="10.42578125" style="1" customWidth="1"/>
    <col min="10222" max="10222" width="11.28515625" style="1" customWidth="1"/>
    <col min="10223" max="10223" width="12.42578125" style="1" customWidth="1"/>
    <col min="10224" max="10224" width="13.28515625" style="1" customWidth="1"/>
    <col min="10225" max="10225" width="12.42578125" style="1" customWidth="1"/>
    <col min="10226" max="10226" width="8.85546875" style="1" customWidth="1"/>
    <col min="10227" max="10227" width="8.28515625" style="1" customWidth="1"/>
    <col min="10228" max="10228" width="109.42578125" style="1" customWidth="1"/>
    <col min="10229" max="10471" width="9.140625" style="1"/>
    <col min="10472" max="10472" width="6.28515625" style="1" customWidth="1"/>
    <col min="10473" max="10473" width="85.85546875" style="1" customWidth="1"/>
    <col min="10474" max="10474" width="12.42578125" style="1" customWidth="1"/>
    <col min="10475" max="10475" width="12.140625" style="1" customWidth="1"/>
    <col min="10476" max="10476" width="11.42578125" style="1" customWidth="1"/>
    <col min="10477" max="10477" width="10.42578125" style="1" customWidth="1"/>
    <col min="10478" max="10478" width="11.28515625" style="1" customWidth="1"/>
    <col min="10479" max="10479" width="12.42578125" style="1" customWidth="1"/>
    <col min="10480" max="10480" width="13.28515625" style="1" customWidth="1"/>
    <col min="10481" max="10481" width="12.42578125" style="1" customWidth="1"/>
    <col min="10482" max="10482" width="8.85546875" style="1" customWidth="1"/>
    <col min="10483" max="10483" width="8.28515625" style="1" customWidth="1"/>
    <col min="10484" max="10484" width="109.42578125" style="1" customWidth="1"/>
    <col min="10485" max="10727" width="9.140625" style="1"/>
    <col min="10728" max="10728" width="6.28515625" style="1" customWidth="1"/>
    <col min="10729" max="10729" width="85.85546875" style="1" customWidth="1"/>
    <col min="10730" max="10730" width="12.42578125" style="1" customWidth="1"/>
    <col min="10731" max="10731" width="12.140625" style="1" customWidth="1"/>
    <col min="10732" max="10732" width="11.42578125" style="1" customWidth="1"/>
    <col min="10733" max="10733" width="10.42578125" style="1" customWidth="1"/>
    <col min="10734" max="10734" width="11.28515625" style="1" customWidth="1"/>
    <col min="10735" max="10735" width="12.42578125" style="1" customWidth="1"/>
    <col min="10736" max="10736" width="13.28515625" style="1" customWidth="1"/>
    <col min="10737" max="10737" width="12.42578125" style="1" customWidth="1"/>
    <col min="10738" max="10738" width="8.85546875" style="1" customWidth="1"/>
    <col min="10739" max="10739" width="8.28515625" style="1" customWidth="1"/>
    <col min="10740" max="10740" width="109.42578125" style="1" customWidth="1"/>
    <col min="10741" max="10983" width="9.140625" style="1"/>
    <col min="10984" max="10984" width="6.28515625" style="1" customWidth="1"/>
    <col min="10985" max="10985" width="85.85546875" style="1" customWidth="1"/>
    <col min="10986" max="10986" width="12.42578125" style="1" customWidth="1"/>
    <col min="10987" max="10987" width="12.140625" style="1" customWidth="1"/>
    <col min="10988" max="10988" width="11.42578125" style="1" customWidth="1"/>
    <col min="10989" max="10989" width="10.42578125" style="1" customWidth="1"/>
    <col min="10990" max="10990" width="11.28515625" style="1" customWidth="1"/>
    <col min="10991" max="10991" width="12.42578125" style="1" customWidth="1"/>
    <col min="10992" max="10992" width="13.28515625" style="1" customWidth="1"/>
    <col min="10993" max="10993" width="12.42578125" style="1" customWidth="1"/>
    <col min="10994" max="10994" width="8.85546875" style="1" customWidth="1"/>
    <col min="10995" max="10995" width="8.28515625" style="1" customWidth="1"/>
    <col min="10996" max="10996" width="109.42578125" style="1" customWidth="1"/>
    <col min="10997" max="11239" width="9.140625" style="1"/>
    <col min="11240" max="11240" width="6.28515625" style="1" customWidth="1"/>
    <col min="11241" max="11241" width="85.85546875" style="1" customWidth="1"/>
    <col min="11242" max="11242" width="12.42578125" style="1" customWidth="1"/>
    <col min="11243" max="11243" width="12.140625" style="1" customWidth="1"/>
    <col min="11244" max="11244" width="11.42578125" style="1" customWidth="1"/>
    <col min="11245" max="11245" width="10.42578125" style="1" customWidth="1"/>
    <col min="11246" max="11246" width="11.28515625" style="1" customWidth="1"/>
    <col min="11247" max="11247" width="12.42578125" style="1" customWidth="1"/>
    <col min="11248" max="11248" width="13.28515625" style="1" customWidth="1"/>
    <col min="11249" max="11249" width="12.42578125" style="1" customWidth="1"/>
    <col min="11250" max="11250" width="8.85546875" style="1" customWidth="1"/>
    <col min="11251" max="11251" width="8.28515625" style="1" customWidth="1"/>
    <col min="11252" max="11252" width="109.42578125" style="1" customWidth="1"/>
    <col min="11253" max="11495" width="9.140625" style="1"/>
    <col min="11496" max="11496" width="6.28515625" style="1" customWidth="1"/>
    <col min="11497" max="11497" width="85.85546875" style="1" customWidth="1"/>
    <col min="11498" max="11498" width="12.42578125" style="1" customWidth="1"/>
    <col min="11499" max="11499" width="12.140625" style="1" customWidth="1"/>
    <col min="11500" max="11500" width="11.42578125" style="1" customWidth="1"/>
    <col min="11501" max="11501" width="10.42578125" style="1" customWidth="1"/>
    <col min="11502" max="11502" width="11.28515625" style="1" customWidth="1"/>
    <col min="11503" max="11503" width="12.42578125" style="1" customWidth="1"/>
    <col min="11504" max="11504" width="13.28515625" style="1" customWidth="1"/>
    <col min="11505" max="11505" width="12.42578125" style="1" customWidth="1"/>
    <col min="11506" max="11506" width="8.85546875" style="1" customWidth="1"/>
    <col min="11507" max="11507" width="8.28515625" style="1" customWidth="1"/>
    <col min="11508" max="11508" width="109.42578125" style="1" customWidth="1"/>
    <col min="11509" max="11751" width="9.140625" style="1"/>
    <col min="11752" max="11752" width="6.28515625" style="1" customWidth="1"/>
    <col min="11753" max="11753" width="85.85546875" style="1" customWidth="1"/>
    <col min="11754" max="11754" width="12.42578125" style="1" customWidth="1"/>
    <col min="11755" max="11755" width="12.140625" style="1" customWidth="1"/>
    <col min="11756" max="11756" width="11.42578125" style="1" customWidth="1"/>
    <col min="11757" max="11757" width="10.42578125" style="1" customWidth="1"/>
    <col min="11758" max="11758" width="11.28515625" style="1" customWidth="1"/>
    <col min="11759" max="11759" width="12.42578125" style="1" customWidth="1"/>
    <col min="11760" max="11760" width="13.28515625" style="1" customWidth="1"/>
    <col min="11761" max="11761" width="12.42578125" style="1" customWidth="1"/>
    <col min="11762" max="11762" width="8.85546875" style="1" customWidth="1"/>
    <col min="11763" max="11763" width="8.28515625" style="1" customWidth="1"/>
    <col min="11764" max="11764" width="109.42578125" style="1" customWidth="1"/>
    <col min="11765" max="12007" width="9.140625" style="1"/>
    <col min="12008" max="12008" width="6.28515625" style="1" customWidth="1"/>
    <col min="12009" max="12009" width="85.85546875" style="1" customWidth="1"/>
    <col min="12010" max="12010" width="12.42578125" style="1" customWidth="1"/>
    <col min="12011" max="12011" width="12.140625" style="1" customWidth="1"/>
    <col min="12012" max="12012" width="11.42578125" style="1" customWidth="1"/>
    <col min="12013" max="12013" width="10.42578125" style="1" customWidth="1"/>
    <col min="12014" max="12014" width="11.28515625" style="1" customWidth="1"/>
    <col min="12015" max="12015" width="12.42578125" style="1" customWidth="1"/>
    <col min="12016" max="12016" width="13.28515625" style="1" customWidth="1"/>
    <col min="12017" max="12017" width="12.42578125" style="1" customWidth="1"/>
    <col min="12018" max="12018" width="8.85546875" style="1" customWidth="1"/>
    <col min="12019" max="12019" width="8.28515625" style="1" customWidth="1"/>
    <col min="12020" max="12020" width="109.42578125" style="1" customWidth="1"/>
    <col min="12021" max="12263" width="9.140625" style="1"/>
    <col min="12264" max="12264" width="6.28515625" style="1" customWidth="1"/>
    <col min="12265" max="12265" width="85.85546875" style="1" customWidth="1"/>
    <col min="12266" max="12266" width="12.42578125" style="1" customWidth="1"/>
    <col min="12267" max="12267" width="12.140625" style="1" customWidth="1"/>
    <col min="12268" max="12268" width="11.42578125" style="1" customWidth="1"/>
    <col min="12269" max="12269" width="10.42578125" style="1" customWidth="1"/>
    <col min="12270" max="12270" width="11.28515625" style="1" customWidth="1"/>
    <col min="12271" max="12271" width="12.42578125" style="1" customWidth="1"/>
    <col min="12272" max="12272" width="13.28515625" style="1" customWidth="1"/>
    <col min="12273" max="12273" width="12.42578125" style="1" customWidth="1"/>
    <col min="12274" max="12274" width="8.85546875" style="1" customWidth="1"/>
    <col min="12275" max="12275" width="8.28515625" style="1" customWidth="1"/>
    <col min="12276" max="12276" width="109.42578125" style="1" customWidth="1"/>
    <col min="12277" max="12519" width="9.140625" style="1"/>
    <col min="12520" max="12520" width="6.28515625" style="1" customWidth="1"/>
    <col min="12521" max="12521" width="85.85546875" style="1" customWidth="1"/>
    <col min="12522" max="12522" width="12.42578125" style="1" customWidth="1"/>
    <col min="12523" max="12523" width="12.140625" style="1" customWidth="1"/>
    <col min="12524" max="12524" width="11.42578125" style="1" customWidth="1"/>
    <col min="12525" max="12525" width="10.42578125" style="1" customWidth="1"/>
    <col min="12526" max="12526" width="11.28515625" style="1" customWidth="1"/>
    <col min="12527" max="12527" width="12.42578125" style="1" customWidth="1"/>
    <col min="12528" max="12528" width="13.28515625" style="1" customWidth="1"/>
    <col min="12529" max="12529" width="12.42578125" style="1" customWidth="1"/>
    <col min="12530" max="12530" width="8.85546875" style="1" customWidth="1"/>
    <col min="12531" max="12531" width="8.28515625" style="1" customWidth="1"/>
    <col min="12532" max="12532" width="109.42578125" style="1" customWidth="1"/>
    <col min="12533" max="12775" width="9.140625" style="1"/>
    <col min="12776" max="12776" width="6.28515625" style="1" customWidth="1"/>
    <col min="12777" max="12777" width="85.85546875" style="1" customWidth="1"/>
    <col min="12778" max="12778" width="12.42578125" style="1" customWidth="1"/>
    <col min="12779" max="12779" width="12.140625" style="1" customWidth="1"/>
    <col min="12780" max="12780" width="11.42578125" style="1" customWidth="1"/>
    <col min="12781" max="12781" width="10.42578125" style="1" customWidth="1"/>
    <col min="12782" max="12782" width="11.28515625" style="1" customWidth="1"/>
    <col min="12783" max="12783" width="12.42578125" style="1" customWidth="1"/>
    <col min="12784" max="12784" width="13.28515625" style="1" customWidth="1"/>
    <col min="12785" max="12785" width="12.42578125" style="1" customWidth="1"/>
    <col min="12786" max="12786" width="8.85546875" style="1" customWidth="1"/>
    <col min="12787" max="12787" width="8.28515625" style="1" customWidth="1"/>
    <col min="12788" max="12788" width="109.42578125" style="1" customWidth="1"/>
    <col min="12789" max="13031" width="9.140625" style="1"/>
    <col min="13032" max="13032" width="6.28515625" style="1" customWidth="1"/>
    <col min="13033" max="13033" width="85.85546875" style="1" customWidth="1"/>
    <col min="13034" max="13034" width="12.42578125" style="1" customWidth="1"/>
    <col min="13035" max="13035" width="12.140625" style="1" customWidth="1"/>
    <col min="13036" max="13036" width="11.42578125" style="1" customWidth="1"/>
    <col min="13037" max="13037" width="10.42578125" style="1" customWidth="1"/>
    <col min="13038" max="13038" width="11.28515625" style="1" customWidth="1"/>
    <col min="13039" max="13039" width="12.42578125" style="1" customWidth="1"/>
    <col min="13040" max="13040" width="13.28515625" style="1" customWidth="1"/>
    <col min="13041" max="13041" width="12.42578125" style="1" customWidth="1"/>
    <col min="13042" max="13042" width="8.85546875" style="1" customWidth="1"/>
    <col min="13043" max="13043" width="8.28515625" style="1" customWidth="1"/>
    <col min="13044" max="13044" width="109.42578125" style="1" customWidth="1"/>
    <col min="13045" max="13287" width="9.140625" style="1"/>
    <col min="13288" max="13288" width="6.28515625" style="1" customWidth="1"/>
    <col min="13289" max="13289" width="85.85546875" style="1" customWidth="1"/>
    <col min="13290" max="13290" width="12.42578125" style="1" customWidth="1"/>
    <col min="13291" max="13291" width="12.140625" style="1" customWidth="1"/>
    <col min="13292" max="13292" width="11.42578125" style="1" customWidth="1"/>
    <col min="13293" max="13293" width="10.42578125" style="1" customWidth="1"/>
    <col min="13294" max="13294" width="11.28515625" style="1" customWidth="1"/>
    <col min="13295" max="13295" width="12.42578125" style="1" customWidth="1"/>
    <col min="13296" max="13296" width="13.28515625" style="1" customWidth="1"/>
    <col min="13297" max="13297" width="12.42578125" style="1" customWidth="1"/>
    <col min="13298" max="13298" width="8.85546875" style="1" customWidth="1"/>
    <col min="13299" max="13299" width="8.28515625" style="1" customWidth="1"/>
    <col min="13300" max="13300" width="109.42578125" style="1" customWidth="1"/>
    <col min="13301" max="13543" width="9.140625" style="1"/>
    <col min="13544" max="13544" width="6.28515625" style="1" customWidth="1"/>
    <col min="13545" max="13545" width="85.85546875" style="1" customWidth="1"/>
    <col min="13546" max="13546" width="12.42578125" style="1" customWidth="1"/>
    <col min="13547" max="13547" width="12.140625" style="1" customWidth="1"/>
    <col min="13548" max="13548" width="11.42578125" style="1" customWidth="1"/>
    <col min="13549" max="13549" width="10.42578125" style="1" customWidth="1"/>
    <col min="13550" max="13550" width="11.28515625" style="1" customWidth="1"/>
    <col min="13551" max="13551" width="12.42578125" style="1" customWidth="1"/>
    <col min="13552" max="13552" width="13.28515625" style="1" customWidth="1"/>
    <col min="13553" max="13553" width="12.42578125" style="1" customWidth="1"/>
    <col min="13554" max="13554" width="8.85546875" style="1" customWidth="1"/>
    <col min="13555" max="13555" width="8.28515625" style="1" customWidth="1"/>
    <col min="13556" max="13556" width="109.42578125" style="1" customWidth="1"/>
    <col min="13557" max="13799" width="9.140625" style="1"/>
    <col min="13800" max="13800" width="6.28515625" style="1" customWidth="1"/>
    <col min="13801" max="13801" width="85.85546875" style="1" customWidth="1"/>
    <col min="13802" max="13802" width="12.42578125" style="1" customWidth="1"/>
    <col min="13803" max="13803" width="12.140625" style="1" customWidth="1"/>
    <col min="13804" max="13804" width="11.42578125" style="1" customWidth="1"/>
    <col min="13805" max="13805" width="10.42578125" style="1" customWidth="1"/>
    <col min="13806" max="13806" width="11.28515625" style="1" customWidth="1"/>
    <col min="13807" max="13807" width="12.42578125" style="1" customWidth="1"/>
    <col min="13808" max="13808" width="13.28515625" style="1" customWidth="1"/>
    <col min="13809" max="13809" width="12.42578125" style="1" customWidth="1"/>
    <col min="13810" max="13810" width="8.85546875" style="1" customWidth="1"/>
    <col min="13811" max="13811" width="8.28515625" style="1" customWidth="1"/>
    <col min="13812" max="13812" width="109.42578125" style="1" customWidth="1"/>
    <col min="13813" max="14055" width="9.140625" style="1"/>
    <col min="14056" max="14056" width="6.28515625" style="1" customWidth="1"/>
    <col min="14057" max="14057" width="85.85546875" style="1" customWidth="1"/>
    <col min="14058" max="14058" width="12.42578125" style="1" customWidth="1"/>
    <col min="14059" max="14059" width="12.140625" style="1" customWidth="1"/>
    <col min="14060" max="14060" width="11.42578125" style="1" customWidth="1"/>
    <col min="14061" max="14061" width="10.42578125" style="1" customWidth="1"/>
    <col min="14062" max="14062" width="11.28515625" style="1" customWidth="1"/>
    <col min="14063" max="14063" width="12.42578125" style="1" customWidth="1"/>
    <col min="14064" max="14064" width="13.28515625" style="1" customWidth="1"/>
    <col min="14065" max="14065" width="12.42578125" style="1" customWidth="1"/>
    <col min="14066" max="14066" width="8.85546875" style="1" customWidth="1"/>
    <col min="14067" max="14067" width="8.28515625" style="1" customWidth="1"/>
    <col min="14068" max="14068" width="109.42578125" style="1" customWidth="1"/>
    <col min="14069" max="14311" width="9.140625" style="1"/>
    <col min="14312" max="14312" width="6.28515625" style="1" customWidth="1"/>
    <col min="14313" max="14313" width="85.85546875" style="1" customWidth="1"/>
    <col min="14314" max="14314" width="12.42578125" style="1" customWidth="1"/>
    <col min="14315" max="14315" width="12.140625" style="1" customWidth="1"/>
    <col min="14316" max="14316" width="11.42578125" style="1" customWidth="1"/>
    <col min="14317" max="14317" width="10.42578125" style="1" customWidth="1"/>
    <col min="14318" max="14318" width="11.28515625" style="1" customWidth="1"/>
    <col min="14319" max="14319" width="12.42578125" style="1" customWidth="1"/>
    <col min="14320" max="14320" width="13.28515625" style="1" customWidth="1"/>
    <col min="14321" max="14321" width="12.42578125" style="1" customWidth="1"/>
    <col min="14322" max="14322" width="8.85546875" style="1" customWidth="1"/>
    <col min="14323" max="14323" width="8.28515625" style="1" customWidth="1"/>
    <col min="14324" max="14324" width="109.42578125" style="1" customWidth="1"/>
    <col min="14325" max="14567" width="9.140625" style="1"/>
    <col min="14568" max="14568" width="6.28515625" style="1" customWidth="1"/>
    <col min="14569" max="14569" width="85.85546875" style="1" customWidth="1"/>
    <col min="14570" max="14570" width="12.42578125" style="1" customWidth="1"/>
    <col min="14571" max="14571" width="12.140625" style="1" customWidth="1"/>
    <col min="14572" max="14572" width="11.42578125" style="1" customWidth="1"/>
    <col min="14573" max="14573" width="10.42578125" style="1" customWidth="1"/>
    <col min="14574" max="14574" width="11.28515625" style="1" customWidth="1"/>
    <col min="14575" max="14575" width="12.42578125" style="1" customWidth="1"/>
    <col min="14576" max="14576" width="13.28515625" style="1" customWidth="1"/>
    <col min="14577" max="14577" width="12.42578125" style="1" customWidth="1"/>
    <col min="14578" max="14578" width="8.85546875" style="1" customWidth="1"/>
    <col min="14579" max="14579" width="8.28515625" style="1" customWidth="1"/>
    <col min="14580" max="14580" width="109.42578125" style="1" customWidth="1"/>
    <col min="14581" max="14823" width="9.140625" style="1"/>
    <col min="14824" max="14824" width="6.28515625" style="1" customWidth="1"/>
    <col min="14825" max="14825" width="85.85546875" style="1" customWidth="1"/>
    <col min="14826" max="14826" width="12.42578125" style="1" customWidth="1"/>
    <col min="14827" max="14827" width="12.140625" style="1" customWidth="1"/>
    <col min="14828" max="14828" width="11.42578125" style="1" customWidth="1"/>
    <col min="14829" max="14829" width="10.42578125" style="1" customWidth="1"/>
    <col min="14830" max="14830" width="11.28515625" style="1" customWidth="1"/>
    <col min="14831" max="14831" width="12.42578125" style="1" customWidth="1"/>
    <col min="14832" max="14832" width="13.28515625" style="1" customWidth="1"/>
    <col min="14833" max="14833" width="12.42578125" style="1" customWidth="1"/>
    <col min="14834" max="14834" width="8.85546875" style="1" customWidth="1"/>
    <col min="14835" max="14835" width="8.28515625" style="1" customWidth="1"/>
    <col min="14836" max="14836" width="109.42578125" style="1" customWidth="1"/>
    <col min="14837" max="15079" width="9.140625" style="1"/>
    <col min="15080" max="15080" width="6.28515625" style="1" customWidth="1"/>
    <col min="15081" max="15081" width="85.85546875" style="1" customWidth="1"/>
    <col min="15082" max="15082" width="12.42578125" style="1" customWidth="1"/>
    <col min="15083" max="15083" width="12.140625" style="1" customWidth="1"/>
    <col min="15084" max="15084" width="11.42578125" style="1" customWidth="1"/>
    <col min="15085" max="15085" width="10.42578125" style="1" customWidth="1"/>
    <col min="15086" max="15086" width="11.28515625" style="1" customWidth="1"/>
    <col min="15087" max="15087" width="12.42578125" style="1" customWidth="1"/>
    <col min="15088" max="15088" width="13.28515625" style="1" customWidth="1"/>
    <col min="15089" max="15089" width="12.42578125" style="1" customWidth="1"/>
    <col min="15090" max="15090" width="8.85546875" style="1" customWidth="1"/>
    <col min="15091" max="15091" width="8.28515625" style="1" customWidth="1"/>
    <col min="15092" max="15092" width="109.42578125" style="1" customWidth="1"/>
    <col min="15093" max="15335" width="9.140625" style="1"/>
    <col min="15336" max="15336" width="6.28515625" style="1" customWidth="1"/>
    <col min="15337" max="15337" width="85.85546875" style="1" customWidth="1"/>
    <col min="15338" max="15338" width="12.42578125" style="1" customWidth="1"/>
    <col min="15339" max="15339" width="12.140625" style="1" customWidth="1"/>
    <col min="15340" max="15340" width="11.42578125" style="1" customWidth="1"/>
    <col min="15341" max="15341" width="10.42578125" style="1" customWidth="1"/>
    <col min="15342" max="15342" width="11.28515625" style="1" customWidth="1"/>
    <col min="15343" max="15343" width="12.42578125" style="1" customWidth="1"/>
    <col min="15344" max="15344" width="13.28515625" style="1" customWidth="1"/>
    <col min="15345" max="15345" width="12.42578125" style="1" customWidth="1"/>
    <col min="15346" max="15346" width="8.85546875" style="1" customWidth="1"/>
    <col min="15347" max="15347" width="8.28515625" style="1" customWidth="1"/>
    <col min="15348" max="15348" width="109.42578125" style="1" customWidth="1"/>
    <col min="15349" max="15591" width="9.140625" style="1"/>
    <col min="15592" max="15592" width="6.28515625" style="1" customWidth="1"/>
    <col min="15593" max="15593" width="85.85546875" style="1" customWidth="1"/>
    <col min="15594" max="15594" width="12.42578125" style="1" customWidth="1"/>
    <col min="15595" max="15595" width="12.140625" style="1" customWidth="1"/>
    <col min="15596" max="15596" width="11.42578125" style="1" customWidth="1"/>
    <col min="15597" max="15597" width="10.42578125" style="1" customWidth="1"/>
    <col min="15598" max="15598" width="11.28515625" style="1" customWidth="1"/>
    <col min="15599" max="15599" width="12.42578125" style="1" customWidth="1"/>
    <col min="15600" max="15600" width="13.28515625" style="1" customWidth="1"/>
    <col min="15601" max="15601" width="12.42578125" style="1" customWidth="1"/>
    <col min="15602" max="15602" width="8.85546875" style="1" customWidth="1"/>
    <col min="15603" max="15603" width="8.28515625" style="1" customWidth="1"/>
    <col min="15604" max="15604" width="109.42578125" style="1" customWidth="1"/>
    <col min="15605" max="15847" width="9.140625" style="1"/>
    <col min="15848" max="15848" width="6.28515625" style="1" customWidth="1"/>
    <col min="15849" max="15849" width="85.85546875" style="1" customWidth="1"/>
    <col min="15850" max="15850" width="12.42578125" style="1" customWidth="1"/>
    <col min="15851" max="15851" width="12.140625" style="1" customWidth="1"/>
    <col min="15852" max="15852" width="11.42578125" style="1" customWidth="1"/>
    <col min="15853" max="15853" width="10.42578125" style="1" customWidth="1"/>
    <col min="15854" max="15854" width="11.28515625" style="1" customWidth="1"/>
    <col min="15855" max="15855" width="12.42578125" style="1" customWidth="1"/>
    <col min="15856" max="15856" width="13.28515625" style="1" customWidth="1"/>
    <col min="15857" max="15857" width="12.42578125" style="1" customWidth="1"/>
    <col min="15858" max="15858" width="8.85546875" style="1" customWidth="1"/>
    <col min="15859" max="15859" width="8.28515625" style="1" customWidth="1"/>
    <col min="15860" max="15860" width="109.42578125" style="1" customWidth="1"/>
    <col min="15861" max="16103" width="9.140625" style="1"/>
    <col min="16104" max="16104" width="6.28515625" style="1" customWidth="1"/>
    <col min="16105" max="16105" width="85.85546875" style="1" customWidth="1"/>
    <col min="16106" max="16106" width="12.42578125" style="1" customWidth="1"/>
    <col min="16107" max="16107" width="12.140625" style="1" customWidth="1"/>
    <col min="16108" max="16108" width="11.42578125" style="1" customWidth="1"/>
    <col min="16109" max="16109" width="10.42578125" style="1" customWidth="1"/>
    <col min="16110" max="16110" width="11.28515625" style="1" customWidth="1"/>
    <col min="16111" max="16111" width="12.42578125" style="1" customWidth="1"/>
    <col min="16112" max="16112" width="13.28515625" style="1" customWidth="1"/>
    <col min="16113" max="16113" width="12.42578125" style="1" customWidth="1"/>
    <col min="16114" max="16114" width="8.85546875" style="1" customWidth="1"/>
    <col min="16115" max="16115" width="8.28515625" style="1" customWidth="1"/>
    <col min="16116" max="16116" width="109.42578125" style="1" customWidth="1"/>
    <col min="16117" max="16384" width="9.140625" style="1"/>
  </cols>
  <sheetData>
    <row r="1" spans="1:39" ht="15.75" customHeight="1" x14ac:dyDescent="0.25">
      <c r="G1" s="120" t="s">
        <v>127</v>
      </c>
    </row>
    <row r="2" spans="1:39" ht="18.75" customHeight="1" x14ac:dyDescent="0.25">
      <c r="A2" s="147" t="s">
        <v>107</v>
      </c>
      <c r="B2" s="147"/>
      <c r="C2" s="147"/>
      <c r="D2" s="147"/>
      <c r="E2" s="147"/>
      <c r="F2" s="147"/>
      <c r="G2" s="147"/>
    </row>
    <row r="3" spans="1:39" ht="18" customHeight="1" x14ac:dyDescent="0.25">
      <c r="A3" s="148" t="s">
        <v>39</v>
      </c>
      <c r="B3" s="148"/>
      <c r="C3" s="148"/>
      <c r="D3" s="148"/>
      <c r="E3" s="148"/>
      <c r="F3" s="148"/>
      <c r="G3" s="148"/>
    </row>
    <row r="4" spans="1:39" ht="24" customHeight="1" x14ac:dyDescent="0.25">
      <c r="A4" s="148" t="s">
        <v>108</v>
      </c>
      <c r="B4" s="148"/>
      <c r="C4" s="148"/>
      <c r="D4" s="148"/>
      <c r="E4" s="148"/>
      <c r="F4" s="148"/>
      <c r="G4" s="148"/>
    </row>
    <row r="5" spans="1:39" ht="18.75" customHeight="1" thickBot="1" x14ac:dyDescent="0.3">
      <c r="A5" s="59"/>
      <c r="B5" s="59"/>
      <c r="C5" s="59"/>
      <c r="D5" s="59"/>
      <c r="E5" s="31"/>
      <c r="G5" s="31" t="s">
        <v>0</v>
      </c>
    </row>
    <row r="6" spans="1:39" ht="18" customHeight="1" thickBot="1" x14ac:dyDescent="0.25">
      <c r="A6" s="149" t="s">
        <v>2</v>
      </c>
      <c r="B6" s="152" t="s">
        <v>3</v>
      </c>
      <c r="C6" s="155" t="s">
        <v>53</v>
      </c>
      <c r="D6" s="155" t="s">
        <v>111</v>
      </c>
      <c r="E6" s="158" t="s">
        <v>98</v>
      </c>
      <c r="F6" s="159"/>
      <c r="G6" s="160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39" ht="18" customHeight="1" x14ac:dyDescent="0.2">
      <c r="A7" s="150"/>
      <c r="B7" s="153"/>
      <c r="C7" s="156"/>
      <c r="D7" s="156"/>
      <c r="E7" s="161" t="s">
        <v>93</v>
      </c>
      <c r="F7" s="155" t="s">
        <v>96</v>
      </c>
      <c r="G7" s="141" t="s">
        <v>97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39" ht="38.450000000000003" customHeight="1" thickBot="1" x14ac:dyDescent="0.25">
      <c r="A8" s="151"/>
      <c r="B8" s="154"/>
      <c r="C8" s="157"/>
      <c r="D8" s="157"/>
      <c r="E8" s="162"/>
      <c r="F8" s="157"/>
      <c r="G8" s="142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39" ht="16.5" customHeight="1" thickBot="1" x14ac:dyDescent="0.3">
      <c r="A9" s="39">
        <v>1</v>
      </c>
      <c r="B9" s="40">
        <v>2</v>
      </c>
      <c r="C9" s="41">
        <v>3</v>
      </c>
      <c r="D9" s="41">
        <v>4</v>
      </c>
      <c r="E9" s="42">
        <v>6</v>
      </c>
      <c r="F9" s="80">
        <v>7</v>
      </c>
      <c r="G9" s="79">
        <v>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ht="20.45" customHeight="1" thickBot="1" x14ac:dyDescent="0.25">
      <c r="A10" s="83" t="s">
        <v>113</v>
      </c>
      <c r="B10" s="84" t="s">
        <v>110</v>
      </c>
      <c r="C10" s="81"/>
      <c r="D10" s="82">
        <f>D12+D30+D34+D38+D39+D41+D42</f>
        <v>1022.01</v>
      </c>
      <c r="E10" s="82">
        <f>E12+E30+E34+E38+E39+E41+E42</f>
        <v>25.410416557890208</v>
      </c>
      <c r="F10" s="82">
        <f>F12+F30+F34+F38+F39+F41+F42</f>
        <v>25.410416557890208</v>
      </c>
      <c r="G10" s="82">
        <f>G12+G30+G34+G38+G39+G41+G42</f>
        <v>25.410416557890212</v>
      </c>
      <c r="H10" s="7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ht="20.45" customHeight="1" thickBot="1" x14ac:dyDescent="0.25">
      <c r="A11" s="83" t="s">
        <v>114</v>
      </c>
      <c r="B11" s="143" t="s">
        <v>115</v>
      </c>
      <c r="C11" s="143"/>
      <c r="D11" s="143"/>
      <c r="E11" s="143"/>
      <c r="F11" s="143"/>
      <c r="G11" s="144"/>
      <c r="H11" s="7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ht="21.75" customHeight="1" x14ac:dyDescent="0.2">
      <c r="A12" s="44">
        <v>1</v>
      </c>
      <c r="B12" s="45" t="s">
        <v>4</v>
      </c>
      <c r="C12" s="64" t="s">
        <v>38</v>
      </c>
      <c r="D12" s="73">
        <f>SUM(D13,D16:D17,D26)</f>
        <v>1022.01</v>
      </c>
      <c r="E12" s="74">
        <f>SUM(E13,E16:E17,E26)</f>
        <v>25.410416557890208</v>
      </c>
      <c r="F12" s="78">
        <f>SUM(F13,F16:F17,F26)</f>
        <v>25.410416557890208</v>
      </c>
      <c r="G12" s="73">
        <f>SUM(G13,G16:G17,G26)</f>
        <v>25.410416557890212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39" ht="18" customHeight="1" x14ac:dyDescent="0.2">
      <c r="A13" s="43" t="s">
        <v>5</v>
      </c>
      <c r="B13" s="33" t="s">
        <v>100</v>
      </c>
      <c r="C13" s="65" t="s">
        <v>38</v>
      </c>
      <c r="D13" s="87">
        <f>SUM(D14:D15)</f>
        <v>0</v>
      </c>
      <c r="E13" s="88">
        <f>SUM(E14:E15)</f>
        <v>0</v>
      </c>
      <c r="F13" s="89">
        <f>SUM(F14:F15)</f>
        <v>0</v>
      </c>
      <c r="G13" s="87">
        <f>SUM(G14:G15)</f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39" ht="18.600000000000001" hidden="1" customHeight="1" outlineLevel="1" x14ac:dyDescent="0.2">
      <c r="A14" s="37" t="s">
        <v>6</v>
      </c>
      <c r="B14" s="34" t="s">
        <v>78</v>
      </c>
      <c r="C14" s="66" t="s">
        <v>38</v>
      </c>
      <c r="D14" s="90"/>
      <c r="E14" s="91">
        <f>ROUND(D14*$E$43/$D$43/$E$43*1000,2)</f>
        <v>0</v>
      </c>
      <c r="F14" s="92">
        <f>ROUND(D14*$F$43/$D$43/$F$43*1000,2)</f>
        <v>0</v>
      </c>
      <c r="G14" s="90">
        <f>ROUND(D14*$G$43/$D$43/$G$43*1000,2)</f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39" ht="19.149999999999999" hidden="1" customHeight="1" outlineLevel="1" x14ac:dyDescent="0.2">
      <c r="A15" s="37" t="s">
        <v>7</v>
      </c>
      <c r="B15" s="34" t="s">
        <v>116</v>
      </c>
      <c r="C15" s="66" t="s">
        <v>38</v>
      </c>
      <c r="D15" s="90"/>
      <c r="E15" s="91">
        <f>ROUND(D15*$E$43/$D$43/$E$43*1000,2)</f>
        <v>0</v>
      </c>
      <c r="F15" s="92">
        <f>ROUND(D15*$F$43/$D$43/$F$43*1000,2)</f>
        <v>0</v>
      </c>
      <c r="G15" s="90">
        <f>ROUND(D15*$G$43/$D$43/$G$43*1000,2)</f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39" ht="16.5" customHeight="1" collapsed="1" x14ac:dyDescent="0.2">
      <c r="A16" s="36" t="s">
        <v>8</v>
      </c>
      <c r="B16" s="33" t="s">
        <v>9</v>
      </c>
      <c r="C16" s="65" t="s">
        <v>38</v>
      </c>
      <c r="D16" s="87">
        <v>822.92</v>
      </c>
      <c r="E16" s="88">
        <f>(D16*$E$43/$D$43/$E$43)*1000</f>
        <v>20.460416557890209</v>
      </c>
      <c r="F16" s="89">
        <f>D16*$F$43/$D$43/$F$43*1000</f>
        <v>20.460416557890209</v>
      </c>
      <c r="G16" s="87">
        <f>D16*$G$43/$D$43/$G$43*1000</f>
        <v>20.460416557890213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6.5" customHeight="1" x14ac:dyDescent="0.2">
      <c r="A17" s="36" t="s">
        <v>10</v>
      </c>
      <c r="B17" s="33" t="s">
        <v>11</v>
      </c>
      <c r="C17" s="65" t="s">
        <v>38</v>
      </c>
      <c r="D17" s="87">
        <f>SUM(D18:D20)</f>
        <v>199.09</v>
      </c>
      <c r="E17" s="88">
        <f t="shared" ref="E17:F17" si="0">SUM(E18:E20)</f>
        <v>4.9499999999999993</v>
      </c>
      <c r="F17" s="89">
        <f t="shared" si="0"/>
        <v>4.9499999999999993</v>
      </c>
      <c r="G17" s="87">
        <f>SUM(G18:G20)</f>
        <v>4.9499999999999993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5" customHeight="1" x14ac:dyDescent="0.2">
      <c r="A18" s="37" t="s">
        <v>12</v>
      </c>
      <c r="B18" s="34" t="s">
        <v>13</v>
      </c>
      <c r="C18" s="66" t="s">
        <v>38</v>
      </c>
      <c r="D18" s="90">
        <v>181.04</v>
      </c>
      <c r="E18" s="91">
        <f>ROUND(D18*$E$43/$D$43/$E$43*1000,2)</f>
        <v>4.5</v>
      </c>
      <c r="F18" s="92">
        <f>ROUND(D18*$F$43/$D$43/$F$43*1000,2)</f>
        <v>4.5</v>
      </c>
      <c r="G18" s="90">
        <f>ROUND(D18*$G$43/$D$43/$G$43*1000,2)</f>
        <v>4.5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5" customHeight="1" x14ac:dyDescent="0.2">
      <c r="A19" s="37" t="s">
        <v>14</v>
      </c>
      <c r="B19" s="34" t="s">
        <v>15</v>
      </c>
      <c r="C19" s="66" t="s">
        <v>38</v>
      </c>
      <c r="D19" s="90">
        <v>14</v>
      </c>
      <c r="E19" s="91">
        <f>ROUND(D19*$E$43/$D$43/$E$43*1000,2)</f>
        <v>0.35</v>
      </c>
      <c r="F19" s="92">
        <f>ROUND(D19*$F$43/$D$43/$F$43*1000,2)</f>
        <v>0.35</v>
      </c>
      <c r="G19" s="90">
        <f>ROUND(D19*$G$43/$D$43/$G$43*1000,2)</f>
        <v>0.35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5" customHeight="1" x14ac:dyDescent="0.2">
      <c r="A20" s="37" t="s">
        <v>16</v>
      </c>
      <c r="B20" s="34" t="s">
        <v>40</v>
      </c>
      <c r="C20" s="66" t="s">
        <v>38</v>
      </c>
      <c r="D20" s="90">
        <v>4.05</v>
      </c>
      <c r="E20" s="91">
        <f>ROUND(D20*$E$43/$D$43/$E$43*1000,2)</f>
        <v>0.1</v>
      </c>
      <c r="F20" s="92">
        <f>ROUND(D20*$F$43/$D$43/$F$43*1000,2)</f>
        <v>0.1</v>
      </c>
      <c r="G20" s="90">
        <f>ROUND(D20*$G$43/$D$43/$G$43*1000,2)</f>
        <v>0.1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3.15" hidden="1" outlineLevel="1" x14ac:dyDescent="0.25">
      <c r="A21" s="55"/>
      <c r="B21" s="56" t="s">
        <v>80</v>
      </c>
      <c r="C21" s="66" t="s">
        <v>38</v>
      </c>
      <c r="D21" s="93">
        <v>2</v>
      </c>
      <c r="E21" s="94">
        <f>D21*$E$43/$D$43/$E$43*1000</f>
        <v>4.9726380590799125E-2</v>
      </c>
      <c r="F21" s="95">
        <f t="shared" ref="F21:F25" si="1">D21*$F$43/$D$43/$F$43*1000</f>
        <v>4.9726380590799125E-2</v>
      </c>
      <c r="G21" s="93">
        <f t="shared" ref="G21:G25" si="2">D21*$G$43/$D$43/$G$43*1000</f>
        <v>4.9726380590799119E-2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26.45" hidden="1" outlineLevel="1" x14ac:dyDescent="0.25">
      <c r="A22" s="55"/>
      <c r="B22" s="56" t="s">
        <v>81</v>
      </c>
      <c r="C22" s="66" t="s">
        <v>38</v>
      </c>
      <c r="D22" s="93">
        <v>1.5</v>
      </c>
      <c r="E22" s="94">
        <f t="shared" ref="E22:E25" si="3">D22*$E$43/$D$43/$E$43*1000</f>
        <v>3.7294785443099346E-2</v>
      </c>
      <c r="F22" s="95">
        <f t="shared" si="1"/>
        <v>3.7294785443099346E-2</v>
      </c>
      <c r="G22" s="93">
        <f t="shared" si="2"/>
        <v>3.7294785443099346E-2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3.15" hidden="1" outlineLevel="1" x14ac:dyDescent="0.25">
      <c r="A23" s="55"/>
      <c r="B23" s="56" t="s">
        <v>90</v>
      </c>
      <c r="C23" s="66" t="s">
        <v>38</v>
      </c>
      <c r="D23" s="93">
        <v>1.1499999999999999</v>
      </c>
      <c r="E23" s="94">
        <f t="shared" si="3"/>
        <v>2.8592668839709498E-2</v>
      </c>
      <c r="F23" s="95">
        <f t="shared" si="1"/>
        <v>2.8592668839709501E-2</v>
      </c>
      <c r="G23" s="93">
        <f t="shared" si="2"/>
        <v>2.8592668839709498E-2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4.25" hidden="1" customHeight="1" outlineLevel="1" x14ac:dyDescent="0.25">
      <c r="A24" s="55"/>
      <c r="B24" s="56" t="s">
        <v>83</v>
      </c>
      <c r="C24" s="66" t="s">
        <v>38</v>
      </c>
      <c r="D24" s="93">
        <v>0.25</v>
      </c>
      <c r="E24" s="94">
        <f t="shared" si="3"/>
        <v>6.2157975738498907E-3</v>
      </c>
      <c r="F24" s="95">
        <f t="shared" si="1"/>
        <v>6.2157975738498907E-3</v>
      </c>
      <c r="G24" s="93">
        <f t="shared" si="2"/>
        <v>6.2157975738498898E-3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3.15" hidden="1" outlineLevel="1" x14ac:dyDescent="0.25">
      <c r="A25" s="55"/>
      <c r="B25" s="56" t="s">
        <v>82</v>
      </c>
      <c r="C25" s="66" t="s">
        <v>38</v>
      </c>
      <c r="D25" s="93">
        <v>2.1</v>
      </c>
      <c r="E25" s="94">
        <f t="shared" si="3"/>
        <v>5.2212699620339087E-2</v>
      </c>
      <c r="F25" s="95">
        <f t="shared" si="1"/>
        <v>5.2212699620339087E-2</v>
      </c>
      <c r="G25" s="93">
        <f t="shared" si="2"/>
        <v>5.2212699620339094E-2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" customHeight="1" collapsed="1" x14ac:dyDescent="0.2">
      <c r="A26" s="36" t="s">
        <v>17</v>
      </c>
      <c r="B26" s="33" t="s">
        <v>101</v>
      </c>
      <c r="C26" s="65" t="s">
        <v>38</v>
      </c>
      <c r="D26" s="87">
        <f>SUM(D27:D29)</f>
        <v>0</v>
      </c>
      <c r="E26" s="88">
        <f>SUM(E27:E29)</f>
        <v>0</v>
      </c>
      <c r="F26" s="89">
        <f t="shared" ref="F26:G26" si="4">SUM(F27:F29)</f>
        <v>0</v>
      </c>
      <c r="G26" s="87">
        <f t="shared" si="4"/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26.45" hidden="1" outlineLevel="2" x14ac:dyDescent="0.25">
      <c r="A27" s="37" t="s">
        <v>18</v>
      </c>
      <c r="B27" s="34" t="s">
        <v>19</v>
      </c>
      <c r="C27" s="66" t="s">
        <v>38</v>
      </c>
      <c r="D27" s="96">
        <v>0</v>
      </c>
      <c r="E27" s="91">
        <f t="shared" ref="E27:E29" si="5">D27*$E$43/$D$43</f>
        <v>0</v>
      </c>
      <c r="F27" s="92">
        <f t="shared" ref="F27:F29" si="6">D27*$F$43/$D$43</f>
        <v>0</v>
      </c>
      <c r="G27" s="90">
        <f t="shared" ref="G27:G29" si="7">D27*$G$43/$D$43</f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26.45" hidden="1" outlineLevel="2" x14ac:dyDescent="0.25">
      <c r="A28" s="37" t="s">
        <v>20</v>
      </c>
      <c r="B28" s="34" t="s">
        <v>13</v>
      </c>
      <c r="C28" s="66" t="s">
        <v>38</v>
      </c>
      <c r="D28" s="96">
        <v>0</v>
      </c>
      <c r="E28" s="91">
        <f t="shared" si="5"/>
        <v>0</v>
      </c>
      <c r="F28" s="92">
        <f t="shared" si="6"/>
        <v>0</v>
      </c>
      <c r="G28" s="90">
        <f t="shared" si="7"/>
        <v>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26.45" hidden="1" outlineLevel="2" x14ac:dyDescent="0.25">
      <c r="A29" s="37" t="s">
        <v>21</v>
      </c>
      <c r="B29" s="34" t="s">
        <v>22</v>
      </c>
      <c r="C29" s="66" t="s">
        <v>38</v>
      </c>
      <c r="D29" s="96">
        <v>0</v>
      </c>
      <c r="E29" s="91">
        <f t="shared" si="5"/>
        <v>0</v>
      </c>
      <c r="F29" s="92">
        <f t="shared" si="6"/>
        <v>0</v>
      </c>
      <c r="G29" s="90">
        <f t="shared" si="7"/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6.149999999999999" customHeight="1" collapsed="1" x14ac:dyDescent="0.2">
      <c r="A30" s="46">
        <v>2</v>
      </c>
      <c r="B30" s="47" t="s">
        <v>102</v>
      </c>
      <c r="C30" s="65" t="s">
        <v>38</v>
      </c>
      <c r="D30" s="97">
        <f>SUM(D31:D33)</f>
        <v>0</v>
      </c>
      <c r="E30" s="98">
        <f>SUM(E31:E33)</f>
        <v>0</v>
      </c>
      <c r="F30" s="99">
        <f t="shared" ref="F30:G30" si="8">SUM(F31:F33)</f>
        <v>0</v>
      </c>
      <c r="G30" s="97">
        <f t="shared" si="8"/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3.15" hidden="1" outlineLevel="2" x14ac:dyDescent="0.25">
      <c r="A31" s="37" t="s">
        <v>23</v>
      </c>
      <c r="B31" s="34" t="s">
        <v>24</v>
      </c>
      <c r="C31" s="66" t="s">
        <v>38</v>
      </c>
      <c r="D31" s="96">
        <v>0</v>
      </c>
      <c r="E31" s="91">
        <f t="shared" ref="E31:E33" si="9">D31*$E$43/$D$43/$E$43*1000</f>
        <v>0</v>
      </c>
      <c r="F31" s="92">
        <f t="shared" ref="F31:F33" si="10">D31*$F$43/$D$43/$F$43*1000</f>
        <v>0</v>
      </c>
      <c r="G31" s="90">
        <f t="shared" ref="G31:G33" si="11">D31*$G$43/$D$43/$G$43*1000</f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3.5" hidden="1" customHeight="1" outlineLevel="2" x14ac:dyDescent="0.25">
      <c r="A32" s="37" t="s">
        <v>25</v>
      </c>
      <c r="B32" s="34" t="s">
        <v>13</v>
      </c>
      <c r="C32" s="66" t="s">
        <v>38</v>
      </c>
      <c r="D32" s="96">
        <v>0</v>
      </c>
      <c r="E32" s="91">
        <f t="shared" si="9"/>
        <v>0</v>
      </c>
      <c r="F32" s="92">
        <f t="shared" si="10"/>
        <v>0</v>
      </c>
      <c r="G32" s="90">
        <f t="shared" si="11"/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3.15" hidden="1" outlineLevel="2" x14ac:dyDescent="0.25">
      <c r="A33" s="37" t="s">
        <v>26</v>
      </c>
      <c r="B33" s="34" t="s">
        <v>22</v>
      </c>
      <c r="C33" s="66" t="s">
        <v>38</v>
      </c>
      <c r="D33" s="96">
        <v>0</v>
      </c>
      <c r="E33" s="91">
        <f t="shared" si="9"/>
        <v>0</v>
      </c>
      <c r="F33" s="92">
        <f t="shared" si="10"/>
        <v>0</v>
      </c>
      <c r="G33" s="90">
        <f t="shared" si="11"/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.75" customHeight="1" collapsed="1" x14ac:dyDescent="0.2">
      <c r="A34" s="46">
        <v>3</v>
      </c>
      <c r="B34" s="47" t="s">
        <v>103</v>
      </c>
      <c r="C34" s="65" t="s">
        <v>38</v>
      </c>
      <c r="D34" s="97">
        <f>SUM(D35:D37)</f>
        <v>0</v>
      </c>
      <c r="E34" s="98">
        <f t="shared" ref="E34:G34" si="12">SUM(E35:E37)</f>
        <v>0</v>
      </c>
      <c r="F34" s="99">
        <f t="shared" si="12"/>
        <v>0</v>
      </c>
      <c r="G34" s="97">
        <f t="shared" si="12"/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3.15" hidden="1" outlineLevel="1" x14ac:dyDescent="0.25">
      <c r="A35" s="37" t="s">
        <v>27</v>
      </c>
      <c r="B35" s="34" t="s">
        <v>24</v>
      </c>
      <c r="C35" s="65" t="s">
        <v>38</v>
      </c>
      <c r="D35" s="96">
        <v>0</v>
      </c>
      <c r="E35" s="91">
        <f t="shared" ref="E35:E37" si="13">D35*$E$43/$D$43/$E$43*1000</f>
        <v>0</v>
      </c>
      <c r="F35" s="92">
        <f t="shared" ref="F35:F37" si="14">D35*$F$43/$D$43/$F$43*1000</f>
        <v>0</v>
      </c>
      <c r="G35" s="90">
        <f t="shared" ref="G35:G37" si="15">D35*$G$43/$D$43/$G$43*1000</f>
        <v>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3.15" hidden="1" outlineLevel="1" x14ac:dyDescent="0.25">
      <c r="A36" s="37" t="s">
        <v>28</v>
      </c>
      <c r="B36" s="34" t="s">
        <v>13</v>
      </c>
      <c r="C36" s="65" t="s">
        <v>38</v>
      </c>
      <c r="D36" s="96">
        <v>0</v>
      </c>
      <c r="E36" s="91">
        <f t="shared" si="13"/>
        <v>0</v>
      </c>
      <c r="F36" s="92">
        <f t="shared" si="14"/>
        <v>0</v>
      </c>
      <c r="G36" s="90">
        <f t="shared" si="15"/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3.15" hidden="1" outlineLevel="1" x14ac:dyDescent="0.25">
      <c r="A37" s="37" t="s">
        <v>29</v>
      </c>
      <c r="B37" s="34" t="s">
        <v>41</v>
      </c>
      <c r="C37" s="65" t="s">
        <v>38</v>
      </c>
      <c r="D37" s="96">
        <v>0</v>
      </c>
      <c r="E37" s="91">
        <f t="shared" si="13"/>
        <v>0</v>
      </c>
      <c r="F37" s="92">
        <f t="shared" si="14"/>
        <v>0</v>
      </c>
      <c r="G37" s="90">
        <f t="shared" si="15"/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5.75" customHeight="1" collapsed="1" x14ac:dyDescent="0.2">
      <c r="A38" s="46">
        <v>4</v>
      </c>
      <c r="B38" s="47" t="s">
        <v>109</v>
      </c>
      <c r="C38" s="65" t="s">
        <v>38</v>
      </c>
      <c r="D38" s="100">
        <v>0</v>
      </c>
      <c r="E38" s="101">
        <v>0</v>
      </c>
      <c r="F38" s="102">
        <v>0</v>
      </c>
      <c r="G38" s="100"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6.5" customHeight="1" x14ac:dyDescent="0.2">
      <c r="A39" s="48">
        <v>5</v>
      </c>
      <c r="B39" s="47" t="s">
        <v>30</v>
      </c>
      <c r="C39" s="65" t="s">
        <v>38</v>
      </c>
      <c r="D39" s="100">
        <v>0</v>
      </c>
      <c r="E39" s="101">
        <v>0</v>
      </c>
      <c r="F39" s="102">
        <v>0</v>
      </c>
      <c r="G39" s="100"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6.5" customHeight="1" x14ac:dyDescent="0.2">
      <c r="A40" s="36">
        <v>6</v>
      </c>
      <c r="B40" s="47" t="s">
        <v>120</v>
      </c>
      <c r="C40" s="65" t="s">
        <v>38</v>
      </c>
      <c r="D40" s="100">
        <f>D12+D30+D34+D38+D39</f>
        <v>1022.01</v>
      </c>
      <c r="E40" s="100">
        <f>E12+E30+E34+E38+E39</f>
        <v>25.410416557890208</v>
      </c>
      <c r="F40" s="101">
        <f t="shared" ref="F40:G40" si="16">F12+F30+F34+F38+F39</f>
        <v>25.410416557890208</v>
      </c>
      <c r="G40" s="100">
        <f t="shared" si="16"/>
        <v>25.410416557890212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7.25" customHeight="1" x14ac:dyDescent="0.2">
      <c r="A41" s="36">
        <v>7</v>
      </c>
      <c r="B41" s="47" t="s">
        <v>31</v>
      </c>
      <c r="C41" s="65" t="s">
        <v>38</v>
      </c>
      <c r="D41" s="100">
        <v>0</v>
      </c>
      <c r="E41" s="101">
        <v>0</v>
      </c>
      <c r="F41" s="102">
        <v>0</v>
      </c>
      <c r="G41" s="100"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21" customHeight="1" x14ac:dyDescent="0.2">
      <c r="A42" s="36">
        <v>8</v>
      </c>
      <c r="B42" s="47" t="s">
        <v>112</v>
      </c>
      <c r="C42" s="65" t="s">
        <v>38</v>
      </c>
      <c r="D42" s="100">
        <v>0</v>
      </c>
      <c r="E42" s="101">
        <v>0</v>
      </c>
      <c r="F42" s="102">
        <v>0</v>
      </c>
      <c r="G42" s="100"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30.6" customHeight="1" x14ac:dyDescent="0.2">
      <c r="A43" s="36">
        <v>9</v>
      </c>
      <c r="B43" s="47" t="s">
        <v>117</v>
      </c>
      <c r="C43" s="65" t="s">
        <v>37</v>
      </c>
      <c r="D43" s="129">
        <f>E43+F43+G43</f>
        <v>40220.1</v>
      </c>
      <c r="E43" s="130">
        <v>29319</v>
      </c>
      <c r="F43" s="131">
        <v>9570</v>
      </c>
      <c r="G43" s="129">
        <v>1331.1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6.899999999999999" customHeight="1" x14ac:dyDescent="0.2">
      <c r="A44" s="10"/>
      <c r="B44" s="13"/>
      <c r="C44" s="13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" customHeight="1" x14ac:dyDescent="0.2">
      <c r="A45" s="13"/>
      <c r="B45" s="13"/>
      <c r="C45" s="13"/>
      <c r="D45" s="13"/>
      <c r="E45" s="1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x14ac:dyDescent="0.2">
      <c r="A46" s="10"/>
      <c r="B46" s="13"/>
      <c r="C46" s="13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x14ac:dyDescent="0.2">
      <c r="A47" s="10"/>
      <c r="B47" s="13"/>
      <c r="C47" s="13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x14ac:dyDescent="0.2">
      <c r="A48" s="10"/>
      <c r="B48" s="13"/>
      <c r="C48" s="13"/>
      <c r="D48" s="6"/>
      <c r="E48" s="6"/>
      <c r="F48" s="6"/>
      <c r="G48" s="6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5" customHeight="1" x14ac:dyDescent="0.25">
      <c r="A49" s="10"/>
      <c r="B49" s="140" t="s">
        <v>129</v>
      </c>
      <c r="C49" s="13"/>
      <c r="D49" s="117"/>
      <c r="E49" s="117"/>
      <c r="F49" s="118"/>
      <c r="G49" s="11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8.600000000000001" customHeight="1" x14ac:dyDescent="0.2">
      <c r="A50" s="10"/>
      <c r="B50" s="30" t="s">
        <v>121</v>
      </c>
      <c r="C50" s="30"/>
      <c r="D50" s="145" t="s">
        <v>122</v>
      </c>
      <c r="E50" s="145"/>
      <c r="F50" s="146" t="s">
        <v>123</v>
      </c>
      <c r="G50" s="146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6.5" customHeight="1" x14ac:dyDescent="0.2">
      <c r="A51" s="9"/>
      <c r="B51" s="12"/>
      <c r="C51" s="12"/>
      <c r="D51" s="6"/>
      <c r="E51" s="6"/>
      <c r="F51" s="6"/>
      <c r="G51" s="6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x14ac:dyDescent="0.2">
      <c r="A52" s="10"/>
      <c r="B52" s="13"/>
      <c r="C52" s="1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x14ac:dyDescent="0.2">
      <c r="A53" s="10"/>
      <c r="B53" s="13"/>
      <c r="C53" s="13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x14ac:dyDescent="0.2">
      <c r="A54" s="10"/>
      <c r="B54" s="13"/>
      <c r="C54" s="13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x14ac:dyDescent="0.2">
      <c r="A55" s="10"/>
      <c r="B55" s="13"/>
      <c r="C55" s="13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x14ac:dyDescent="0.2">
      <c r="A56" s="10"/>
      <c r="B56" s="13"/>
      <c r="C56" s="13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6.899999999999999" customHeight="1" x14ac:dyDescent="0.2">
      <c r="A57" s="9"/>
      <c r="B57" s="12"/>
      <c r="C57" s="12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3.15" customHeight="1" x14ac:dyDescent="0.2">
      <c r="A58" s="9"/>
      <c r="B58" s="13"/>
      <c r="C58" s="13"/>
      <c r="D58" s="85"/>
      <c r="E58" s="85"/>
      <c r="F58" s="85"/>
      <c r="G58" s="85"/>
      <c r="H58" s="8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x14ac:dyDescent="0.2">
      <c r="A59" s="10"/>
      <c r="B59" s="13"/>
      <c r="C59" s="13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x14ac:dyDescent="0.2">
      <c r="A60" s="10"/>
      <c r="B60" s="13"/>
      <c r="C60" s="13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x14ac:dyDescent="0.2">
      <c r="A61" s="10"/>
      <c r="B61" s="13"/>
      <c r="C61" s="13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x14ac:dyDescent="0.2">
      <c r="A62" s="10"/>
      <c r="B62" s="13"/>
      <c r="C62" s="13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x14ac:dyDescent="0.2">
      <c r="A63" s="10"/>
      <c r="B63" s="13"/>
      <c r="C63" s="13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x14ac:dyDescent="0.2">
      <c r="A64" s="10"/>
      <c r="B64" s="13"/>
      <c r="C64" s="13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x14ac:dyDescent="0.2">
      <c r="A65" s="58"/>
      <c r="B65" s="12"/>
      <c r="C65" s="12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x14ac:dyDescent="0.2">
      <c r="A66" s="9"/>
      <c r="B66" s="12"/>
      <c r="C66" s="12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x14ac:dyDescent="0.2">
      <c r="A67" s="8"/>
      <c r="B67" s="5"/>
      <c r="C67" s="5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78.75" customHeight="1" x14ac:dyDescent="0.2">
      <c r="A68" s="9"/>
      <c r="B68" s="5"/>
      <c r="C68" s="5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x14ac:dyDescent="0.2">
      <c r="A69" s="10"/>
      <c r="B69" s="11"/>
      <c r="C69" s="11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x14ac:dyDescent="0.2">
      <c r="A70" s="10"/>
      <c r="B70" s="11"/>
      <c r="C70" s="11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x14ac:dyDescent="0.2">
      <c r="A71" s="10"/>
      <c r="B71" s="11"/>
      <c r="C71" s="11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x14ac:dyDescent="0.2">
      <c r="A72" s="8"/>
      <c r="B72" s="5"/>
      <c r="C72" s="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x14ac:dyDescent="0.2">
      <c r="A73" s="9"/>
      <c r="B73" s="5"/>
      <c r="C73" s="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x14ac:dyDescent="0.2">
      <c r="A74" s="8"/>
      <c r="B74" s="5"/>
      <c r="C74" s="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ht="24" customHeight="1" x14ac:dyDescent="0.2">
      <c r="A75" s="9"/>
      <c r="B75" s="5"/>
      <c r="C75" s="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x14ac:dyDescent="0.2">
      <c r="A76" s="8"/>
      <c r="B76" s="5"/>
      <c r="C76" s="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x14ac:dyDescent="0.2">
      <c r="A77" s="9"/>
      <c r="B77" s="5"/>
      <c r="C77" s="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x14ac:dyDescent="0.2">
      <c r="A78" s="8"/>
      <c r="B78" s="5"/>
      <c r="C78" s="5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x14ac:dyDescent="0.2">
      <c r="A79" s="9"/>
      <c r="B79" s="5"/>
      <c r="C79" s="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x14ac:dyDescent="0.2">
      <c r="A80" s="8"/>
      <c r="B80" s="5"/>
      <c r="C80" s="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x14ac:dyDescent="0.2">
      <c r="A81" s="9"/>
      <c r="B81" s="5"/>
      <c r="C81" s="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x14ac:dyDescent="0.2">
      <c r="A82" s="10"/>
      <c r="B82" s="11"/>
      <c r="C82" s="11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x14ac:dyDescent="0.2">
      <c r="A83" s="10"/>
      <c r="B83" s="11"/>
      <c r="C83" s="11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30" customHeight="1" x14ac:dyDescent="0.2">
      <c r="A84" s="9"/>
      <c r="B84" s="5"/>
      <c r="C84" s="5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x14ac:dyDescent="0.2">
      <c r="A85" s="10"/>
      <c r="B85" s="11"/>
      <c r="C85" s="11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x14ac:dyDescent="0.2">
      <c r="A86" s="10"/>
      <c r="B86" s="11"/>
      <c r="C86" s="11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x14ac:dyDescent="0.2">
      <c r="A87" s="10"/>
      <c r="B87" s="11"/>
      <c r="C87" s="11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x14ac:dyDescent="0.2">
      <c r="A88" s="10"/>
      <c r="B88" s="11"/>
      <c r="C88" s="11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x14ac:dyDescent="0.2">
      <c r="A89" s="10"/>
      <c r="B89" s="11"/>
      <c r="C89" s="11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x14ac:dyDescent="0.2">
      <c r="A90" s="10"/>
      <c r="B90" s="11"/>
      <c r="C90" s="11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x14ac:dyDescent="0.2">
      <c r="A91" s="10"/>
      <c r="B91" s="11"/>
      <c r="C91" s="11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x14ac:dyDescent="0.2">
      <c r="A92" s="10"/>
      <c r="B92" s="11"/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x14ac:dyDescent="0.2">
      <c r="A93" s="9"/>
      <c r="B93" s="5"/>
      <c r="C93" s="5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x14ac:dyDescent="0.2">
      <c r="A94" s="10"/>
      <c r="B94" s="11"/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39.75" customHeight="1" x14ac:dyDescent="0.2">
      <c r="A95" s="9"/>
      <c r="B95" s="5"/>
      <c r="C95" s="5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x14ac:dyDescent="0.2">
      <c r="A96" s="9"/>
      <c r="B96" s="5"/>
      <c r="C96" s="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x14ac:dyDescent="0.2">
      <c r="A97" s="10"/>
      <c r="B97" s="11"/>
      <c r="C97" s="11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x14ac:dyDescent="0.2">
      <c r="A98" s="10"/>
      <c r="B98" s="11"/>
      <c r="C98" s="11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x14ac:dyDescent="0.2">
      <c r="A99" s="10"/>
      <c r="B99" s="11"/>
      <c r="C99" s="11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x14ac:dyDescent="0.2">
      <c r="A100" s="9"/>
      <c r="B100" s="5"/>
      <c r="C100" s="5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26.25" customHeight="1" x14ac:dyDescent="0.2">
      <c r="A101" s="9"/>
      <c r="B101" s="5"/>
      <c r="C101" s="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x14ac:dyDescent="0.2">
      <c r="A102" s="9"/>
      <c r="B102" s="5"/>
      <c r="C102" s="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x14ac:dyDescent="0.2">
      <c r="A103" s="9"/>
      <c r="B103" s="5"/>
      <c r="C103" s="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x14ac:dyDescent="0.2">
      <c r="A104" s="9"/>
      <c r="B104" s="5"/>
      <c r="C104" s="5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x14ac:dyDescent="0.2">
      <c r="A105" s="9"/>
      <c r="B105" s="5"/>
      <c r="C105" s="5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x14ac:dyDescent="0.2">
      <c r="A106" s="10"/>
      <c r="B106" s="11"/>
      <c r="C106" s="11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44.25" customHeight="1" x14ac:dyDescent="0.2">
      <c r="A107" s="9"/>
      <c r="B107" s="5"/>
      <c r="C107" s="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x14ac:dyDescent="0.2">
      <c r="A108" s="10"/>
      <c r="B108" s="11"/>
      <c r="C108" s="11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x14ac:dyDescent="0.2">
      <c r="A109" s="10"/>
      <c r="B109" s="11"/>
      <c r="C109" s="11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x14ac:dyDescent="0.2">
      <c r="A110" s="10"/>
      <c r="B110" s="11"/>
      <c r="C110" s="11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x14ac:dyDescent="0.2">
      <c r="A111" s="9"/>
      <c r="B111" s="5"/>
      <c r="C111" s="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x14ac:dyDescent="0.2">
      <c r="A112" s="10"/>
      <c r="B112" s="11"/>
      <c r="C112" s="11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x14ac:dyDescent="0.2">
      <c r="A113" s="9"/>
      <c r="B113" s="5"/>
      <c r="C113" s="5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x14ac:dyDescent="0.2">
      <c r="A114" s="9"/>
      <c r="B114" s="5"/>
      <c r="C114" s="5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x14ac:dyDescent="0.2">
      <c r="A115" s="9"/>
      <c r="B115" s="5"/>
      <c r="C115" s="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x14ac:dyDescent="0.2">
      <c r="A116" s="9"/>
      <c r="B116" s="5"/>
      <c r="C116" s="5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x14ac:dyDescent="0.2">
      <c r="A117" s="10"/>
      <c r="B117" s="11"/>
      <c r="C117" s="11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x14ac:dyDescent="0.2">
      <c r="A118" s="10"/>
      <c r="B118" s="11"/>
      <c r="C118" s="11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x14ac:dyDescent="0.2">
      <c r="A119" s="9"/>
      <c r="B119" s="5"/>
      <c r="C119" s="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x14ac:dyDescent="0.2">
      <c r="A120" s="9"/>
      <c r="B120" s="5"/>
      <c r="C120" s="5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24.75" customHeight="1" x14ac:dyDescent="0.2">
      <c r="A121" s="10"/>
      <c r="B121" s="11"/>
      <c r="C121" s="11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33" customHeight="1" x14ac:dyDescent="0.2">
      <c r="A122" s="10"/>
      <c r="B122" s="11"/>
      <c r="C122" s="11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20.25" customHeight="1" x14ac:dyDescent="0.2">
      <c r="A123" s="9"/>
      <c r="B123" s="5"/>
      <c r="C123" s="5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18.75" customHeight="1" x14ac:dyDescent="0.2">
      <c r="A124" s="9"/>
      <c r="B124" s="5"/>
      <c r="C124" s="5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18" customHeight="1" x14ac:dyDescent="0.2">
      <c r="A125" s="9"/>
      <c r="B125" s="5"/>
      <c r="C125" s="5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x14ac:dyDescent="0.2">
      <c r="A126" s="10"/>
      <c r="B126" s="11"/>
      <c r="C126" s="11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x14ac:dyDescent="0.2">
      <c r="A127" s="10"/>
      <c r="B127" s="11"/>
      <c r="C127" s="11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x14ac:dyDescent="0.2">
      <c r="A128" s="10"/>
      <c r="B128" s="11"/>
      <c r="C128" s="11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x14ac:dyDescent="0.2">
      <c r="A129" s="10"/>
      <c r="B129" s="11"/>
      <c r="C129" s="11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x14ac:dyDescent="0.2">
      <c r="A130" s="10"/>
      <c r="B130" s="11"/>
      <c r="C130" s="11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x14ac:dyDescent="0.2">
      <c r="A131" s="10"/>
      <c r="B131" s="11"/>
      <c r="C131" s="11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x14ac:dyDescent="0.2">
      <c r="A132" s="10"/>
      <c r="B132" s="13"/>
      <c r="C132" s="1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x14ac:dyDescent="0.2">
      <c r="A133" s="10"/>
      <c r="B133" s="11"/>
      <c r="C133" s="11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x14ac:dyDescent="0.2">
      <c r="A134" s="10"/>
      <c r="B134" s="11"/>
      <c r="C134" s="11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x14ac:dyDescent="0.2">
      <c r="A135" s="10"/>
      <c r="B135" s="11"/>
      <c r="C135" s="11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x14ac:dyDescent="0.2">
      <c r="A136" s="10"/>
      <c r="B136" s="11"/>
      <c r="C136" s="11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x14ac:dyDescent="0.2">
      <c r="A137" s="10"/>
      <c r="B137" s="11"/>
      <c r="C137" s="11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x14ac:dyDescent="0.2">
      <c r="A138" s="10"/>
      <c r="B138" s="11"/>
      <c r="C138" s="11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x14ac:dyDescent="0.2">
      <c r="A139" s="10"/>
      <c r="B139" s="11"/>
      <c r="C139" s="11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x14ac:dyDescent="0.2">
      <c r="A140" s="10"/>
      <c r="B140" s="11"/>
      <c r="C140" s="11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x14ac:dyDescent="0.2">
      <c r="A141" s="10"/>
      <c r="B141" s="11"/>
      <c r="C141" s="11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x14ac:dyDescent="0.2">
      <c r="A142" s="10"/>
      <c r="B142" s="11"/>
      <c r="C142" s="11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x14ac:dyDescent="0.2">
      <c r="A143" s="10"/>
      <c r="B143" s="11"/>
      <c r="C143" s="11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x14ac:dyDescent="0.2">
      <c r="A144" s="10"/>
      <c r="B144" s="11"/>
      <c r="C144" s="11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ht="17.25" customHeight="1" x14ac:dyDescent="0.2">
      <c r="A145" s="4"/>
      <c r="B145" s="5"/>
      <c r="C145" s="5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ht="18.75" customHeight="1" x14ac:dyDescent="0.2">
      <c r="A146" s="8"/>
      <c r="B146" s="5"/>
      <c r="C146" s="5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ht="30" customHeight="1" x14ac:dyDescent="0.2">
      <c r="A147" s="9"/>
      <c r="B147" s="5"/>
      <c r="C147" s="5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x14ac:dyDescent="0.2">
      <c r="A148" s="10"/>
      <c r="B148" s="11"/>
      <c r="C148" s="11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x14ac:dyDescent="0.2">
      <c r="A149" s="10"/>
      <c r="B149" s="11"/>
      <c r="C149" s="11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x14ac:dyDescent="0.2">
      <c r="A150" s="10"/>
      <c r="B150" s="11"/>
      <c r="C150" s="11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x14ac:dyDescent="0.2">
      <c r="A151" s="10"/>
      <c r="B151" s="11"/>
      <c r="C151" s="11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x14ac:dyDescent="0.2">
      <c r="A152" s="9"/>
      <c r="B152" s="5"/>
      <c r="C152" s="5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x14ac:dyDescent="0.2">
      <c r="A153" s="10"/>
      <c r="B153" s="11"/>
      <c r="C153" s="11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x14ac:dyDescent="0.2">
      <c r="A154" s="10"/>
      <c r="B154" s="11"/>
      <c r="C154" s="11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x14ac:dyDescent="0.2">
      <c r="A155" s="10"/>
      <c r="B155" s="11"/>
      <c r="C155" s="11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x14ac:dyDescent="0.2">
      <c r="A156" s="10"/>
      <c r="B156" s="11"/>
      <c r="C156" s="11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x14ac:dyDescent="0.2">
      <c r="A157" s="9"/>
      <c r="B157" s="5"/>
      <c r="C157" s="5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x14ac:dyDescent="0.2">
      <c r="A158" s="10"/>
      <c r="B158" s="11"/>
      <c r="C158" s="11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x14ac:dyDescent="0.2">
      <c r="A159" s="10"/>
      <c r="B159" s="11"/>
      <c r="C159" s="11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x14ac:dyDescent="0.2">
      <c r="A160" s="10"/>
      <c r="B160" s="11"/>
      <c r="C160" s="11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x14ac:dyDescent="0.2">
      <c r="A161" s="10"/>
      <c r="B161" s="11"/>
      <c r="C161" s="11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x14ac:dyDescent="0.2">
      <c r="A162" s="10"/>
      <c r="B162" s="11"/>
      <c r="C162" s="11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x14ac:dyDescent="0.2">
      <c r="A163" s="9"/>
      <c r="B163" s="5"/>
      <c r="C163" s="5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x14ac:dyDescent="0.2">
      <c r="A164" s="9"/>
      <c r="B164" s="5"/>
      <c r="C164" s="5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x14ac:dyDescent="0.2">
      <c r="A165" s="10"/>
      <c r="B165" s="11"/>
      <c r="C165" s="11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x14ac:dyDescent="0.2">
      <c r="A166" s="10"/>
      <c r="B166" s="11"/>
      <c r="C166" s="11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x14ac:dyDescent="0.2">
      <c r="A167" s="10"/>
      <c r="B167" s="11"/>
      <c r="C167" s="11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x14ac:dyDescent="0.2">
      <c r="A168" s="9"/>
      <c r="B168" s="5"/>
      <c r="C168" s="5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x14ac:dyDescent="0.2">
      <c r="A169" s="8"/>
      <c r="B169" s="5"/>
      <c r="C169" s="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x14ac:dyDescent="0.2">
      <c r="A170" s="9"/>
      <c r="B170" s="12"/>
      <c r="C170" s="12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x14ac:dyDescent="0.2">
      <c r="A171" s="8"/>
      <c r="B171" s="5"/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x14ac:dyDescent="0.2">
      <c r="A172" s="9"/>
      <c r="B172" s="12"/>
      <c r="C172" s="12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x14ac:dyDescent="0.2">
      <c r="A173" s="8"/>
      <c r="B173" s="5"/>
      <c r="C173" s="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x14ac:dyDescent="0.2">
      <c r="A174" s="9"/>
      <c r="B174" s="12"/>
      <c r="C174" s="12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ht="14.25" customHeight="1" x14ac:dyDescent="0.2">
      <c r="A175" s="8"/>
      <c r="B175" s="5"/>
      <c r="C175" s="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x14ac:dyDescent="0.2">
      <c r="A176" s="9"/>
      <c r="B176" s="12"/>
      <c r="C176" s="12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x14ac:dyDescent="0.2">
      <c r="A177" s="9"/>
      <c r="B177" s="12"/>
      <c r="C177" s="12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x14ac:dyDescent="0.2">
      <c r="A178" s="10"/>
      <c r="B178" s="13"/>
      <c r="C178" s="1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x14ac:dyDescent="0.2">
      <c r="A179" s="10"/>
      <c r="B179" s="13"/>
      <c r="C179" s="1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x14ac:dyDescent="0.2">
      <c r="A180" s="10"/>
      <c r="B180" s="13"/>
      <c r="C180" s="1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x14ac:dyDescent="0.2">
      <c r="A181" s="10"/>
      <c r="B181" s="13"/>
      <c r="C181" s="1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x14ac:dyDescent="0.2">
      <c r="A182" s="10"/>
      <c r="B182" s="13"/>
      <c r="C182" s="1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x14ac:dyDescent="0.2">
      <c r="A183" s="10"/>
      <c r="B183" s="13"/>
      <c r="C183" s="1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x14ac:dyDescent="0.2">
      <c r="A184" s="9"/>
      <c r="B184" s="12"/>
      <c r="C184" s="12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x14ac:dyDescent="0.2">
      <c r="A185" s="9"/>
      <c r="B185" s="12"/>
      <c r="C185" s="12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x14ac:dyDescent="0.2">
      <c r="A186" s="10"/>
      <c r="B186" s="13"/>
      <c r="C186" s="1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x14ac:dyDescent="0.2">
      <c r="A187" s="10"/>
      <c r="B187" s="13"/>
      <c r="C187" s="1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x14ac:dyDescent="0.2">
      <c r="A188" s="10"/>
      <c r="B188" s="13"/>
      <c r="C188" s="1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x14ac:dyDescent="0.2">
      <c r="A189" s="9"/>
      <c r="B189" s="12"/>
      <c r="C189" s="12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x14ac:dyDescent="0.2">
      <c r="A190" s="9"/>
      <c r="B190" s="12"/>
      <c r="C190" s="12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x14ac:dyDescent="0.2">
      <c r="A191" s="9"/>
      <c r="B191" s="12"/>
      <c r="C191" s="12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x14ac:dyDescent="0.2">
      <c r="A192" s="9"/>
      <c r="B192" s="12"/>
      <c r="C192" s="12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x14ac:dyDescent="0.2">
      <c r="A193" s="9"/>
      <c r="B193" s="12"/>
      <c r="C193" s="12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x14ac:dyDescent="0.2">
      <c r="A194" s="10"/>
      <c r="B194" s="13"/>
      <c r="C194" s="1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x14ac:dyDescent="0.2">
      <c r="A195" s="10"/>
      <c r="B195" s="13"/>
      <c r="C195" s="1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x14ac:dyDescent="0.2">
      <c r="A196" s="10"/>
      <c r="B196" s="13"/>
      <c r="C196" s="1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x14ac:dyDescent="0.2">
      <c r="A197" s="10"/>
      <c r="B197" s="13"/>
      <c r="C197" s="1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x14ac:dyDescent="0.2">
      <c r="A198" s="10"/>
      <c r="B198" s="13"/>
      <c r="C198" s="1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x14ac:dyDescent="0.2">
      <c r="A199" s="10"/>
      <c r="B199" s="13"/>
      <c r="C199" s="1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x14ac:dyDescent="0.2">
      <c r="A200" s="10"/>
      <c r="B200" s="13"/>
      <c r="C200" s="1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x14ac:dyDescent="0.2">
      <c r="A201" s="10"/>
      <c r="B201" s="13"/>
      <c r="C201" s="1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x14ac:dyDescent="0.2">
      <c r="A202" s="10"/>
      <c r="B202" s="13"/>
      <c r="C202" s="1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x14ac:dyDescent="0.2">
      <c r="A203" s="9"/>
      <c r="B203" s="12"/>
      <c r="C203" s="12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x14ac:dyDescent="0.2">
      <c r="A204" s="10"/>
      <c r="B204" s="13"/>
      <c r="C204" s="1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x14ac:dyDescent="0.2">
      <c r="A205" s="10"/>
      <c r="B205" s="13"/>
      <c r="C205" s="1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x14ac:dyDescent="0.2">
      <c r="A206" s="10"/>
      <c r="B206" s="13"/>
      <c r="C206" s="1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x14ac:dyDescent="0.2">
      <c r="A207" s="10"/>
      <c r="B207" s="13"/>
      <c r="C207" s="1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x14ac:dyDescent="0.2">
      <c r="A208" s="10"/>
      <c r="B208" s="13"/>
      <c r="C208" s="1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x14ac:dyDescent="0.2">
      <c r="A209" s="10"/>
      <c r="B209" s="13"/>
      <c r="C209" s="1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x14ac:dyDescent="0.2">
      <c r="A210" s="10"/>
      <c r="B210" s="13"/>
      <c r="C210" s="1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x14ac:dyDescent="0.2">
      <c r="A211" s="9"/>
      <c r="B211" s="12"/>
      <c r="C211" s="12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x14ac:dyDescent="0.2">
      <c r="A212" s="10"/>
      <c r="B212" s="13"/>
      <c r="C212" s="13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x14ac:dyDescent="0.2">
      <c r="A213" s="10"/>
      <c r="B213" s="13"/>
      <c r="C213" s="1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x14ac:dyDescent="0.2">
      <c r="A214" s="10"/>
      <c r="B214" s="13"/>
      <c r="C214" s="1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x14ac:dyDescent="0.2">
      <c r="A215" s="10"/>
      <c r="B215" s="13"/>
      <c r="C215" s="1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x14ac:dyDescent="0.2">
      <c r="A216" s="10"/>
      <c r="B216" s="13"/>
      <c r="C216" s="1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x14ac:dyDescent="0.2">
      <c r="A217" s="10"/>
      <c r="B217" s="13"/>
      <c r="C217" s="1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x14ac:dyDescent="0.2">
      <c r="A218" s="10"/>
      <c r="B218" s="13"/>
      <c r="C218" s="1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x14ac:dyDescent="0.2">
      <c r="A219" s="10"/>
      <c r="B219" s="13"/>
      <c r="C219" s="1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x14ac:dyDescent="0.2">
      <c r="A220" s="10"/>
      <c r="B220" s="13"/>
      <c r="C220" s="1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x14ac:dyDescent="0.2">
      <c r="A221" s="10"/>
      <c r="B221" s="13"/>
      <c r="C221" s="1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x14ac:dyDescent="0.2">
      <c r="A222" s="10"/>
      <c r="B222" s="13"/>
      <c r="C222" s="1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x14ac:dyDescent="0.2">
      <c r="A223" s="10"/>
      <c r="B223" s="13"/>
      <c r="C223" s="13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x14ac:dyDescent="0.2">
      <c r="A224" s="10"/>
      <c r="B224" s="13"/>
      <c r="C224" s="1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x14ac:dyDescent="0.2">
      <c r="A225" s="10"/>
      <c r="B225" s="13"/>
      <c r="C225" s="1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x14ac:dyDescent="0.2">
      <c r="A226" s="10"/>
      <c r="B226" s="13"/>
      <c r="C226" s="13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x14ac:dyDescent="0.2">
      <c r="A227" s="10"/>
      <c r="B227" s="13"/>
      <c r="C227" s="1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x14ac:dyDescent="0.2">
      <c r="A228" s="10"/>
      <c r="B228" s="13"/>
      <c r="C228" s="13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x14ac:dyDescent="0.2">
      <c r="A229" s="10"/>
      <c r="B229" s="13"/>
      <c r="C229" s="1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ht="15" customHeight="1" x14ac:dyDescent="0.2">
      <c r="A230" s="4"/>
      <c r="B230" s="5"/>
      <c r="C230" s="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ht="17.25" customHeight="1" x14ac:dyDescent="0.2">
      <c r="A231" s="8"/>
      <c r="B231" s="12"/>
      <c r="C231" s="12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ht="51" customHeight="1" x14ac:dyDescent="0.2">
      <c r="A232" s="9"/>
      <c r="B232" s="12"/>
      <c r="C232" s="12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x14ac:dyDescent="0.2">
      <c r="A233" s="15"/>
      <c r="B233" s="16"/>
      <c r="C233" s="1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x14ac:dyDescent="0.2">
      <c r="A234" s="15"/>
      <c r="B234" s="16"/>
      <c r="C234" s="16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x14ac:dyDescent="0.2">
      <c r="A235" s="15"/>
      <c r="B235" s="16"/>
      <c r="C235" s="16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x14ac:dyDescent="0.2">
      <c r="A236" s="15"/>
      <c r="B236" s="16"/>
      <c r="C236" s="16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x14ac:dyDescent="0.2">
      <c r="A237" s="15"/>
      <c r="B237" s="16"/>
      <c r="C237" s="1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x14ac:dyDescent="0.2">
      <c r="A238" s="15"/>
      <c r="B238" s="16"/>
      <c r="C238" s="1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x14ac:dyDescent="0.2">
      <c r="A239" s="15"/>
      <c r="B239" s="16"/>
      <c r="C239" s="16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x14ac:dyDescent="0.2">
      <c r="A240" s="15"/>
      <c r="B240" s="16"/>
      <c r="C240" s="16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x14ac:dyDescent="0.2">
      <c r="A241" s="15"/>
      <c r="B241" s="16"/>
      <c r="C241" s="16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x14ac:dyDescent="0.2">
      <c r="A242" s="15"/>
      <c r="B242" s="16"/>
      <c r="C242" s="16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x14ac:dyDescent="0.2">
      <c r="A243" s="15"/>
      <c r="B243" s="16"/>
      <c r="C243" s="16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x14ac:dyDescent="0.2">
      <c r="A244" s="15"/>
      <c r="B244" s="16"/>
      <c r="C244" s="16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x14ac:dyDescent="0.2">
      <c r="A245" s="15"/>
      <c r="B245" s="16"/>
      <c r="C245" s="16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x14ac:dyDescent="0.2">
      <c r="A246" s="15"/>
      <c r="B246" s="16"/>
      <c r="C246" s="1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x14ac:dyDescent="0.2">
      <c r="A247" s="15"/>
      <c r="B247" s="16"/>
      <c r="C247" s="16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x14ac:dyDescent="0.2">
      <c r="A248" s="15"/>
      <c r="B248" s="16"/>
      <c r="C248" s="16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x14ac:dyDescent="0.2">
      <c r="A249" s="15"/>
      <c r="B249" s="16"/>
      <c r="C249" s="1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x14ac:dyDescent="0.2">
      <c r="A250" s="15"/>
      <c r="B250" s="16"/>
      <c r="C250" s="16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x14ac:dyDescent="0.2">
      <c r="A251" s="15"/>
      <c r="B251" s="16"/>
      <c r="C251" s="1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x14ac:dyDescent="0.2">
      <c r="A252" s="15"/>
      <c r="B252" s="16"/>
      <c r="C252" s="16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x14ac:dyDescent="0.2">
      <c r="A253" s="15"/>
      <c r="B253" s="16"/>
      <c r="C253" s="1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x14ac:dyDescent="0.2">
      <c r="A254" s="15"/>
      <c r="B254" s="16"/>
      <c r="C254" s="16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x14ac:dyDescent="0.2">
      <c r="A255" s="9"/>
      <c r="B255" s="12"/>
      <c r="C255" s="12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x14ac:dyDescent="0.2">
      <c r="A256" s="9"/>
      <c r="B256" s="12"/>
      <c r="C256" s="12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ht="17.25" customHeight="1" x14ac:dyDescent="0.2">
      <c r="A257" s="9"/>
      <c r="B257" s="12"/>
      <c r="C257" s="12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x14ac:dyDescent="0.2">
      <c r="A258" s="9"/>
      <c r="B258" s="12"/>
      <c r="C258" s="12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x14ac:dyDescent="0.2">
      <c r="A259" s="9"/>
      <c r="B259" s="12"/>
      <c r="C259" s="12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x14ac:dyDescent="0.2">
      <c r="A260" s="9"/>
      <c r="B260" s="12"/>
      <c r="C260" s="12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x14ac:dyDescent="0.2">
      <c r="A261" s="9"/>
      <c r="B261" s="12"/>
      <c r="C261" s="12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x14ac:dyDescent="0.2">
      <c r="A262" s="9"/>
      <c r="B262" s="12"/>
      <c r="C262" s="12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ht="18" customHeight="1" x14ac:dyDescent="0.2">
      <c r="A263" s="8"/>
      <c r="B263" s="12"/>
      <c r="C263" s="12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ht="15.75" customHeight="1" x14ac:dyDescent="0.2">
      <c r="A264" s="9"/>
      <c r="B264" s="12"/>
      <c r="C264" s="12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ht="20.25" customHeight="1" x14ac:dyDescent="0.2">
      <c r="A265" s="8"/>
      <c r="B265" s="12"/>
      <c r="C265" s="12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6.5" customHeight="1" x14ac:dyDescent="0.2">
      <c r="A266" s="9"/>
      <c r="B266" s="12"/>
      <c r="C266" s="12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x14ac:dyDescent="0.2">
      <c r="A267" s="9"/>
      <c r="B267" s="12"/>
      <c r="C267" s="12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x14ac:dyDescent="0.2">
      <c r="A268" s="9"/>
      <c r="B268" s="12"/>
      <c r="C268" s="12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x14ac:dyDescent="0.2">
      <c r="A269" s="9"/>
      <c r="B269" s="12"/>
      <c r="C269" s="12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x14ac:dyDescent="0.2">
      <c r="A270" s="9"/>
      <c r="B270" s="12"/>
      <c r="C270" s="12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x14ac:dyDescent="0.2">
      <c r="A271" s="9"/>
      <c r="B271" s="12"/>
      <c r="C271" s="12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ht="19.5" customHeight="1" x14ac:dyDescent="0.2">
      <c r="A272" s="4"/>
      <c r="B272" s="5"/>
      <c r="C272" s="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ht="18" customHeight="1" x14ac:dyDescent="0.2">
      <c r="A273" s="9"/>
      <c r="B273" s="12"/>
      <c r="C273" s="12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ht="21" customHeight="1" x14ac:dyDescent="0.2">
      <c r="A274" s="4"/>
      <c r="B274" s="12"/>
      <c r="C274" s="12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x14ac:dyDescent="0.2">
      <c r="A275" s="17"/>
      <c r="B275" s="17"/>
      <c r="C275" s="1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x14ac:dyDescent="0.2">
      <c r="A276" s="18"/>
      <c r="B276" s="18"/>
      <c r="C276" s="18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x14ac:dyDescent="0.2">
      <c r="A277" s="18"/>
      <c r="B277" s="18"/>
      <c r="C277" s="18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x14ac:dyDescent="0.2">
      <c r="A278" s="19"/>
      <c r="B278" s="19"/>
      <c r="C278" s="1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x14ac:dyDescent="0.2">
      <c r="A279" s="19"/>
      <c r="B279" s="19"/>
      <c r="C279" s="1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x14ac:dyDescent="0.2">
      <c r="A280" s="19"/>
      <c r="B280" s="19"/>
      <c r="C280" s="1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x14ac:dyDescent="0.2">
      <c r="A281" s="19"/>
      <c r="B281" s="19"/>
      <c r="C281" s="1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x14ac:dyDescent="0.2">
      <c r="A282" s="19"/>
      <c r="B282" s="19"/>
      <c r="C282" s="1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x14ac:dyDescent="0.2">
      <c r="A283" s="19"/>
      <c r="B283" s="19"/>
      <c r="C283" s="1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</sheetData>
  <mergeCells count="14">
    <mergeCell ref="G7:G8"/>
    <mergeCell ref="F50:G50"/>
    <mergeCell ref="B11:G11"/>
    <mergeCell ref="A2:G2"/>
    <mergeCell ref="A3:G3"/>
    <mergeCell ref="A4:G4"/>
    <mergeCell ref="A6:A8"/>
    <mergeCell ref="B6:B8"/>
    <mergeCell ref="C6:C8"/>
    <mergeCell ref="D6:D8"/>
    <mergeCell ref="E6:G6"/>
    <mergeCell ref="E7:E8"/>
    <mergeCell ref="F7:F8"/>
    <mergeCell ref="D50:E50"/>
  </mergeCells>
  <pageMargins left="0.23622047244094491" right="0.23622047244094491" top="0.15748031496062992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додаток 2</vt:lpstr>
      <vt:lpstr>додаток 5</vt:lpstr>
      <vt:lpstr>Додаток 6</vt:lpstr>
      <vt:lpstr>'додаток 2'!Заголовки_для_друку</vt:lpstr>
      <vt:lpstr>'додаток 5'!Заголовки_для_друку</vt:lpstr>
      <vt:lpstr>'Додаток 6'!Заголовки_для_друку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Форостяний</dc:creator>
  <cp:lastModifiedBy>Люда Мальцева</cp:lastModifiedBy>
  <cp:lastPrinted>2021-09-02T07:37:37Z</cp:lastPrinted>
  <dcterms:created xsi:type="dcterms:W3CDTF">2019-12-26T13:33:58Z</dcterms:created>
  <dcterms:modified xsi:type="dcterms:W3CDTF">2021-09-06T09:43:21Z</dcterms:modified>
</cp:coreProperties>
</file>